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sobzi\Downloads\"/>
    </mc:Choice>
  </mc:AlternateContent>
  <xr:revisionPtr revIDLastSave="0" documentId="13_ncr:1_{270B4E25-906E-468B-970C-E9CB29AF2D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rtovka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H3" i="1"/>
  <c r="H2" i="1"/>
  <c r="L2" i="1" s="1"/>
  <c r="H27" i="1"/>
  <c r="H4" i="1"/>
  <c r="L4" i="1" s="1"/>
  <c r="H5" i="1"/>
  <c r="L5" i="1" s="1"/>
  <c r="H7" i="1"/>
  <c r="L7" i="1" s="1"/>
  <c r="H8" i="1"/>
  <c r="L8" i="1" s="1"/>
  <c r="H6" i="1"/>
  <c r="L6" i="1" s="1"/>
  <c r="H9" i="1"/>
  <c r="L9" i="1" s="1"/>
  <c r="H12" i="1"/>
  <c r="L12" i="1" s="1"/>
  <c r="H11" i="1"/>
  <c r="L11" i="1" s="1"/>
  <c r="H13" i="1"/>
  <c r="L13" i="1" s="1"/>
  <c r="H15" i="1"/>
  <c r="L15" i="1" s="1"/>
  <c r="H18" i="1"/>
  <c r="L18" i="1" s="1"/>
  <c r="H16" i="1"/>
  <c r="L16" i="1" s="1"/>
  <c r="H17" i="1"/>
  <c r="L17" i="1" s="1"/>
  <c r="H14" i="1"/>
  <c r="L14" i="1" s="1"/>
  <c r="H19" i="1"/>
  <c r="L19" i="1" s="1"/>
  <c r="H23" i="1"/>
  <c r="L23" i="1" s="1"/>
  <c r="H24" i="1"/>
  <c r="L24" i="1" s="1"/>
  <c r="H10" i="1"/>
  <c r="L10" i="1" s="1"/>
  <c r="H20" i="1"/>
  <c r="L20" i="1" s="1"/>
  <c r="H21" i="1"/>
  <c r="L21" i="1" s="1"/>
  <c r="H28" i="1"/>
  <c r="H29" i="1"/>
  <c r="H25" i="1"/>
  <c r="L25" i="1" s="1"/>
  <c r="H26" i="1"/>
  <c r="L26" i="1" s="1"/>
  <c r="H22" i="1"/>
  <c r="L22" i="1" s="1"/>
</calcChain>
</file>

<file path=xl/sharedStrings.xml><?xml version="1.0" encoding="utf-8"?>
<sst xmlns="http://schemas.openxmlformats.org/spreadsheetml/2006/main" count="136" uniqueCount="89">
  <si>
    <t>Jméno</t>
  </si>
  <si>
    <t>Příjmení</t>
  </si>
  <si>
    <t>Rok narození</t>
  </si>
  <si>
    <t>Oddíl / město</t>
  </si>
  <si>
    <t>Stříbro</t>
  </si>
  <si>
    <t>Jiří</t>
  </si>
  <si>
    <t>Trávníček</t>
  </si>
  <si>
    <t>SV Stříbro</t>
  </si>
  <si>
    <t xml:space="preserve">Jiří </t>
  </si>
  <si>
    <t xml:space="preserve">Vrabec </t>
  </si>
  <si>
    <t xml:space="preserve">SV Stříbro </t>
  </si>
  <si>
    <t xml:space="preserve">Štefan </t>
  </si>
  <si>
    <t xml:space="preserve">Kučík </t>
  </si>
  <si>
    <t xml:space="preserve">Michaela </t>
  </si>
  <si>
    <t xml:space="preserve">Kučíková </t>
  </si>
  <si>
    <t xml:space="preserve">Radek </t>
  </si>
  <si>
    <t xml:space="preserve">Andrle </t>
  </si>
  <si>
    <t xml:space="preserve">František </t>
  </si>
  <si>
    <t xml:space="preserve">Rabada </t>
  </si>
  <si>
    <t>Klárka</t>
  </si>
  <si>
    <t xml:space="preserve">Těšínská </t>
  </si>
  <si>
    <t xml:space="preserve">Tempomakers Plzeň </t>
  </si>
  <si>
    <t>Jana</t>
  </si>
  <si>
    <t>Hrubá</t>
  </si>
  <si>
    <t>Martin</t>
  </si>
  <si>
    <t>Řezníček</t>
  </si>
  <si>
    <t>TJ Sokol Postřekov</t>
  </si>
  <si>
    <t>Ondřej</t>
  </si>
  <si>
    <t>Meller</t>
  </si>
  <si>
    <t>Planá</t>
  </si>
  <si>
    <t xml:space="preserve">Vladimír </t>
  </si>
  <si>
    <t>Tolar</t>
  </si>
  <si>
    <t>Zdeněk</t>
  </si>
  <si>
    <t>Kvaš</t>
  </si>
  <si>
    <t>Nýřany</t>
  </si>
  <si>
    <t>Jan</t>
  </si>
  <si>
    <t>Macák</t>
  </si>
  <si>
    <t xml:space="preserve">Stříbro </t>
  </si>
  <si>
    <t xml:space="preserve">Václav </t>
  </si>
  <si>
    <t xml:space="preserve">Šůcha </t>
  </si>
  <si>
    <t>Vašek</t>
  </si>
  <si>
    <t>Svítil</t>
  </si>
  <si>
    <t>SKP Olymp Praha,bydliště Plzeň</t>
  </si>
  <si>
    <t xml:space="preserve">Dumitru </t>
  </si>
  <si>
    <t xml:space="preserve">Fiodorov </t>
  </si>
  <si>
    <t>Šárka</t>
  </si>
  <si>
    <t>Bláhová</t>
  </si>
  <si>
    <t>Zlata</t>
  </si>
  <si>
    <t>Lukášková</t>
  </si>
  <si>
    <t>Marta</t>
  </si>
  <si>
    <t xml:space="preserve">Juklová </t>
  </si>
  <si>
    <t>Karel</t>
  </si>
  <si>
    <t>Jukl</t>
  </si>
  <si>
    <t>Skviřín</t>
  </si>
  <si>
    <t>Ivan</t>
  </si>
  <si>
    <t>David</t>
  </si>
  <si>
    <t>Josef</t>
  </si>
  <si>
    <t>Zíka</t>
  </si>
  <si>
    <t>Radek</t>
  </si>
  <si>
    <t>Volena</t>
  </si>
  <si>
    <t xml:space="preserve">Jaroslav </t>
  </si>
  <si>
    <t xml:space="preserve">Vlasák </t>
  </si>
  <si>
    <t xml:space="preserve">AVL Stříbro </t>
  </si>
  <si>
    <t>Holčík</t>
  </si>
  <si>
    <t>Plzeň</t>
  </si>
  <si>
    <t xml:space="preserve">Tomáš </t>
  </si>
  <si>
    <t>AVL stříbro 10</t>
  </si>
  <si>
    <t>startovní číslo</t>
  </si>
  <si>
    <t>Kategorie</t>
  </si>
  <si>
    <t>muži</t>
  </si>
  <si>
    <t>1987-2008</t>
  </si>
  <si>
    <t>veteráni I</t>
  </si>
  <si>
    <t>1977-1986</t>
  </si>
  <si>
    <t>veteráni II</t>
  </si>
  <si>
    <t>1967-1976</t>
  </si>
  <si>
    <t>veteráni III</t>
  </si>
  <si>
    <t>ženy I</t>
  </si>
  <si>
    <t>ženy II</t>
  </si>
  <si>
    <t>1966-</t>
  </si>
  <si>
    <t>1986-</t>
  </si>
  <si>
    <t>výkon</t>
  </si>
  <si>
    <t>Antonín</t>
  </si>
  <si>
    <t>Lacina</t>
  </si>
  <si>
    <t>Dušan</t>
  </si>
  <si>
    <t>kol</t>
  </si>
  <si>
    <t>navíc</t>
  </si>
  <si>
    <t>pořadí</t>
  </si>
  <si>
    <t>delta</t>
  </si>
  <si>
    <t>Předpoklad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</si>
</sst>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charset val="238"/>
      <scheme val="minor"/>
    </font>
    <font>
      <b/>
      <sz val="10"/>
      <color theme="1"/>
      <name val="Arial"/>
      <family val="2"/>
      <charset val="238"/>
      <scheme val="minor"/>
    </font>
    <font>
      <b/>
      <sz val="14"/>
      <color theme="1"/>
      <name val="Arial"/>
      <family val="2"/>
      <charset val="238"/>
      <scheme val="minor"/>
    </font>
    <font>
      <b/>
      <sz val="14"/>
      <color rgb="FF000000"/>
      <name val="Arial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49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2" borderId="0" xfId="0" applyFill="1" applyAlignment="1">
      <alignment horizontal="center"/>
    </xf>
  </cellXfs>
  <cellStyles count="1">
    <cellStyle name="Normální" xfId="0" builtinId="0"/>
  </cellStyles>
  <dxfs count="16"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family val="2"/>
        <charset val="238"/>
      </font>
      <numFmt numFmtId="0" formatCode="General"/>
      <alignment horizontal="center" vertical="bottom" textRotation="0" wrapText="0" indent="0" justifyLastLine="0" shrinkToFit="0" readingOrder="0"/>
    </dxf>
    <dxf>
      <font>
        <b/>
        <family val="2"/>
        <charset val="238"/>
      </font>
      <alignment horizontal="center" vertic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/>
        <family val="2"/>
        <charset val="238"/>
      </font>
    </dxf>
    <dxf>
      <font>
        <b/>
        <family val="2"/>
        <charset val="238"/>
      </font>
    </dxf>
    <dxf>
      <numFmt numFmtId="30" formatCode="@"/>
      <alignment horizont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name val="Arial"/>
        <family val="2"/>
        <charset val="238"/>
        <scheme val="minor"/>
      </font>
      <fill>
        <patternFill patternType="solid">
          <fgColor indexed="64"/>
          <bgColor theme="0" tint="-0.249977111117893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 xr9:uid="{00000000-0011-0000-FFFF-FFFF00000000}">
      <tableStyleElement type="wholeTable" size="0" dxfId="15"/>
      <tableStyleElement type="headerRow" dxfId="14"/>
      <tableStyleElement type="firstRowStripe" dxfId="13"/>
      <tableStyleElement type="second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L29" headerRowDxfId="11">
  <autoFilter ref="A1:L29" xr:uid="{00000000-0009-0000-0100-000001000000}"/>
  <sortState xmlns:xlrd2="http://schemas.microsoft.com/office/spreadsheetml/2017/richdata2" ref="A2:L29">
    <sortCondition descending="1" ref="H1:H29"/>
  </sortState>
  <tableColumns count="12">
    <tableColumn id="1" xr3:uid="{00000000-0010-0000-0000-000001000000}" name="startovní číslo" dataDxfId="10"/>
    <tableColumn id="2" xr3:uid="{00000000-0010-0000-0000-000002000000}" name="Jméno" dataDxfId="9"/>
    <tableColumn id="3" xr3:uid="{00000000-0010-0000-0000-000003000000}" name="Příjmení" dataDxfId="8"/>
    <tableColumn id="4" xr3:uid="{00000000-0010-0000-0000-000004000000}" name="Rok narození" dataDxfId="7"/>
    <tableColumn id="5" xr3:uid="{00000000-0010-0000-0000-000005000000}" name="Oddíl / město"/>
    <tableColumn id="6" xr3:uid="{00000000-0010-0000-0000-000006000000}" name="Předpoklad (m)" dataDxfId="6"/>
    <tableColumn id="7" xr3:uid="{00000000-0010-0000-0000-000007000000}" name="Kategorie" dataDxfId="5"/>
    <tableColumn id="8" xr3:uid="{00000000-0010-0000-0000-000008000000}" name="výkon" dataDxfId="4">
      <calculatedColumnFormula>(Form_Responses[[#This Row],[kol]]*$O$1)+Form_Responses[[#This Row],[navíc]]</calculatedColumnFormula>
    </tableColumn>
    <tableColumn id="9" xr3:uid="{EB828BEC-6449-4368-A320-331DEA4E6E01}" name="kol" dataDxfId="3"/>
    <tableColumn id="10" xr3:uid="{2BD63181-21EB-4899-B605-99222715C4E0}" name="navíc" dataDxfId="2"/>
    <tableColumn id="11" xr3:uid="{1B3824F8-4ED4-4A12-82AA-8B147EE43780}" name="pořadí" dataDxfId="1"/>
    <tableColumn id="12" xr3:uid="{B60E5654-18A1-4CE2-92F1-A20549814A35}" name="delta" dataDxfId="0">
      <calculatedColumnFormula>Form_Responses[[#This Row],[Předpoklad (m)]]-Form_Responses[[#This Row],[výkon]]</calculatedColumnFormula>
    </tableColumn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O29"/>
  <sheetViews>
    <sheetView tabSelected="1" zoomScale="70" zoomScaleNormal="70" workbookViewId="0">
      <pane ySplit="1" topLeftCell="A2" activePane="bottomLeft" state="frozen"/>
      <selection pane="bottomLeft" activeCell="H8" sqref="H8"/>
    </sheetView>
  </sheetViews>
  <sheetFormatPr defaultColWidth="12.5546875" defaultRowHeight="15.75" customHeight="1" x14ac:dyDescent="0.25"/>
  <cols>
    <col min="1" max="1" width="20.21875" style="5" customWidth="1"/>
    <col min="2" max="3" width="18.88671875" customWidth="1"/>
    <col min="4" max="4" width="18.88671875" style="2" customWidth="1"/>
    <col min="5" max="5" width="18.88671875" customWidth="1"/>
    <col min="6" max="6" width="26.44140625" style="2" bestFit="1" customWidth="1"/>
    <col min="7" max="12" width="18.88671875" style="2" customWidth="1"/>
    <col min="13" max="16" width="18.88671875" customWidth="1"/>
  </cols>
  <sheetData>
    <row r="1" spans="1:15" ht="22.5" customHeight="1" x14ac:dyDescent="0.3">
      <c r="A1" s="10" t="s">
        <v>67</v>
      </c>
      <c r="B1" s="11" t="s">
        <v>0</v>
      </c>
      <c r="C1" s="11" t="s">
        <v>1</v>
      </c>
      <c r="D1" s="12" t="s">
        <v>2</v>
      </c>
      <c r="E1" s="11" t="s">
        <v>3</v>
      </c>
      <c r="F1" s="12" t="s">
        <v>88</v>
      </c>
      <c r="G1" s="12" t="s">
        <v>68</v>
      </c>
      <c r="H1" s="13" t="s">
        <v>80</v>
      </c>
      <c r="I1" s="13" t="s">
        <v>84</v>
      </c>
      <c r="J1" s="13" t="s">
        <v>85</v>
      </c>
      <c r="K1" s="13" t="s">
        <v>86</v>
      </c>
      <c r="L1" s="13" t="s">
        <v>87</v>
      </c>
      <c r="O1" s="20">
        <v>400</v>
      </c>
    </row>
    <row r="2" spans="1:15" ht="22.5" customHeight="1" x14ac:dyDescent="0.25">
      <c r="A2" s="3">
        <v>67</v>
      </c>
      <c r="B2" s="7" t="s">
        <v>43</v>
      </c>
      <c r="C2" s="7" t="s">
        <v>44</v>
      </c>
      <c r="D2" s="3">
        <v>1994</v>
      </c>
      <c r="E2" s="1" t="s">
        <v>37</v>
      </c>
      <c r="F2" s="3">
        <v>14500</v>
      </c>
      <c r="G2" s="9" t="s">
        <v>69</v>
      </c>
      <c r="H2" s="6">
        <f>(Form_Responses[[#This Row],[kol]]*$O$1)+Form_Responses[[#This Row],[navíc]]</f>
        <v>14697</v>
      </c>
      <c r="I2" s="2">
        <v>36</v>
      </c>
      <c r="J2" s="2">
        <v>297</v>
      </c>
      <c r="K2" s="2">
        <v>1</v>
      </c>
      <c r="L2" s="2">
        <f>Form_Responses[[#This Row],[výkon]]-Form_Responses[[#This Row],[Předpoklad (m)]]</f>
        <v>197</v>
      </c>
    </row>
    <row r="3" spans="1:15" ht="22.5" customHeight="1" x14ac:dyDescent="0.25">
      <c r="A3" s="3">
        <v>71</v>
      </c>
      <c r="B3" s="7" t="s">
        <v>51</v>
      </c>
      <c r="C3" s="7" t="s">
        <v>52</v>
      </c>
      <c r="D3" s="3">
        <v>1977</v>
      </c>
      <c r="E3" s="1" t="s">
        <v>53</v>
      </c>
      <c r="F3" s="3">
        <v>15000</v>
      </c>
      <c r="G3" s="9" t="s">
        <v>71</v>
      </c>
      <c r="H3" s="6">
        <f>(Form_Responses[[#This Row],[kol]]*$O$1)+Form_Responses[[#This Row],[navíc]]</f>
        <v>14647</v>
      </c>
      <c r="I3" s="2">
        <v>36</v>
      </c>
      <c r="J3" s="2">
        <v>247</v>
      </c>
      <c r="K3" s="2">
        <v>1</v>
      </c>
      <c r="L3" s="2">
        <f>Form_Responses[[#This Row],[výkon]]-Form_Responses[[#This Row],[Předpoklad (m)]]</f>
        <v>-353</v>
      </c>
    </row>
    <row r="4" spans="1:15" ht="22.5" customHeight="1" x14ac:dyDescent="0.25">
      <c r="A4" s="3">
        <v>58</v>
      </c>
      <c r="B4" s="7" t="s">
        <v>32</v>
      </c>
      <c r="C4" s="7" t="s">
        <v>33</v>
      </c>
      <c r="D4" s="3">
        <v>1980</v>
      </c>
      <c r="E4" s="1" t="s">
        <v>34</v>
      </c>
      <c r="F4" s="3">
        <v>13500</v>
      </c>
      <c r="G4" s="9" t="s">
        <v>71</v>
      </c>
      <c r="H4" s="6">
        <f>(Form_Responses[[#This Row],[kol]]*$O$1)+Form_Responses[[#This Row],[navíc]]</f>
        <v>13173</v>
      </c>
      <c r="I4" s="2">
        <v>32</v>
      </c>
      <c r="J4" s="2">
        <v>373</v>
      </c>
      <c r="K4" s="2">
        <v>2</v>
      </c>
      <c r="L4" s="2">
        <f>Form_Responses[[#This Row],[výkon]]-Form_Responses[[#This Row],[Předpoklad (m)]]</f>
        <v>-327</v>
      </c>
    </row>
    <row r="5" spans="1:15" ht="22.5" customHeight="1" x14ac:dyDescent="0.25">
      <c r="A5" s="3">
        <v>61</v>
      </c>
      <c r="B5" s="7" t="s">
        <v>54</v>
      </c>
      <c r="C5" s="7" t="s">
        <v>55</v>
      </c>
      <c r="D5" s="3">
        <v>1964</v>
      </c>
      <c r="E5" s="1" t="s">
        <v>4</v>
      </c>
      <c r="F5" s="3">
        <v>13500</v>
      </c>
      <c r="G5" s="9" t="s">
        <v>75</v>
      </c>
      <c r="H5" s="6">
        <f>(Form_Responses[[#This Row],[kol]]*$O$1)+Form_Responses[[#This Row],[navíc]]</f>
        <v>13032</v>
      </c>
      <c r="I5" s="2">
        <v>32</v>
      </c>
      <c r="J5" s="2">
        <v>232</v>
      </c>
      <c r="K5" s="2">
        <v>1</v>
      </c>
      <c r="L5" s="2">
        <f>Form_Responses[[#This Row],[výkon]]-Form_Responses[[#This Row],[Předpoklad (m)]]</f>
        <v>-468</v>
      </c>
    </row>
    <row r="6" spans="1:15" ht="22.5" customHeight="1" thickBot="1" x14ac:dyDescent="0.3">
      <c r="A6" s="3">
        <v>28</v>
      </c>
      <c r="B6" s="7" t="s">
        <v>8</v>
      </c>
      <c r="C6" s="7" t="s">
        <v>9</v>
      </c>
      <c r="D6" s="3">
        <v>1961</v>
      </c>
      <c r="E6" s="1" t="s">
        <v>10</v>
      </c>
      <c r="F6" s="3">
        <v>13000</v>
      </c>
      <c r="G6" s="9" t="s">
        <v>75</v>
      </c>
      <c r="H6" s="6">
        <f>(Form_Responses[[#This Row],[kol]]*$O$1)+Form_Responses[[#This Row],[navíc]]</f>
        <v>12607</v>
      </c>
      <c r="I6" s="2">
        <v>31</v>
      </c>
      <c r="J6" s="2">
        <v>207</v>
      </c>
      <c r="K6" s="2">
        <v>2</v>
      </c>
      <c r="L6" s="2">
        <f>Form_Responses[[#This Row],[výkon]]-Form_Responses[[#This Row],[Předpoklad (m)]]</f>
        <v>-393</v>
      </c>
    </row>
    <row r="7" spans="1:15" ht="22.5" customHeight="1" x14ac:dyDescent="0.25">
      <c r="A7" s="3">
        <v>30</v>
      </c>
      <c r="B7" s="7" t="s">
        <v>17</v>
      </c>
      <c r="C7" s="7" t="s">
        <v>18</v>
      </c>
      <c r="D7" s="3">
        <v>1974</v>
      </c>
      <c r="E7" s="1" t="s">
        <v>10</v>
      </c>
      <c r="F7" s="3">
        <v>13000</v>
      </c>
      <c r="G7" s="9" t="s">
        <v>73</v>
      </c>
      <c r="H7" s="6">
        <f>(Form_Responses[[#This Row],[kol]]*$O$1)+Form_Responses[[#This Row],[navíc]]</f>
        <v>12473</v>
      </c>
      <c r="I7" s="2">
        <v>31</v>
      </c>
      <c r="J7" s="2">
        <v>73</v>
      </c>
      <c r="K7" s="2">
        <v>1</v>
      </c>
      <c r="L7" s="2">
        <f>Form_Responses[[#This Row],[výkon]]-Form_Responses[[#This Row],[Předpoklad (m)]]</f>
        <v>-527</v>
      </c>
      <c r="N7" s="14" t="s">
        <v>69</v>
      </c>
      <c r="O7" s="15" t="s">
        <v>70</v>
      </c>
    </row>
    <row r="8" spans="1:15" ht="22.5" customHeight="1" x14ac:dyDescent="0.25">
      <c r="A8" s="3">
        <v>39</v>
      </c>
      <c r="B8" s="7" t="s">
        <v>5</v>
      </c>
      <c r="C8" s="7" t="s">
        <v>6</v>
      </c>
      <c r="D8" s="3">
        <v>1972</v>
      </c>
      <c r="E8" s="1" t="s">
        <v>7</v>
      </c>
      <c r="F8" s="3">
        <v>13000</v>
      </c>
      <c r="G8" s="9" t="s">
        <v>73</v>
      </c>
      <c r="H8" s="6">
        <f>(Form_Responses[[#This Row],[kol]]*$O$1)+Form_Responses[[#This Row],[navíc]]</f>
        <v>12429</v>
      </c>
      <c r="I8" s="2">
        <v>31</v>
      </c>
      <c r="J8" s="2">
        <v>29</v>
      </c>
      <c r="K8" s="2">
        <v>2</v>
      </c>
      <c r="L8" s="2">
        <f>Form_Responses[[#This Row],[výkon]]-Form_Responses[[#This Row],[Předpoklad (m)]]</f>
        <v>-571</v>
      </c>
      <c r="N8" s="16" t="s">
        <v>71</v>
      </c>
      <c r="O8" s="17" t="s">
        <v>72</v>
      </c>
    </row>
    <row r="9" spans="1:15" ht="22.5" customHeight="1" x14ac:dyDescent="0.25">
      <c r="A9" s="3">
        <v>49</v>
      </c>
      <c r="B9" s="7" t="s">
        <v>15</v>
      </c>
      <c r="C9" s="7" t="s">
        <v>16</v>
      </c>
      <c r="D9" s="3">
        <v>1981</v>
      </c>
      <c r="E9" s="1" t="s">
        <v>10</v>
      </c>
      <c r="F9" s="3">
        <v>12000</v>
      </c>
      <c r="G9" s="9" t="s">
        <v>71</v>
      </c>
      <c r="H9" s="6">
        <f>(Form_Responses[[#This Row],[kol]]*$O$1)+Form_Responses[[#This Row],[navíc]]</f>
        <v>12020</v>
      </c>
      <c r="I9" s="2">
        <v>30</v>
      </c>
      <c r="J9" s="2">
        <v>20</v>
      </c>
      <c r="K9" s="2">
        <v>3</v>
      </c>
      <c r="L9" s="2">
        <f>Form_Responses[[#This Row],[výkon]]-Form_Responses[[#This Row],[Předpoklad (m)]]</f>
        <v>20</v>
      </c>
      <c r="N9" s="16" t="s">
        <v>73</v>
      </c>
      <c r="O9" s="17" t="s">
        <v>74</v>
      </c>
    </row>
    <row r="10" spans="1:15" ht="22.5" customHeight="1" x14ac:dyDescent="0.25">
      <c r="A10" s="3">
        <v>185</v>
      </c>
      <c r="B10" s="7" t="s">
        <v>65</v>
      </c>
      <c r="C10" s="7" t="s">
        <v>61</v>
      </c>
      <c r="D10" s="3">
        <v>1986</v>
      </c>
      <c r="E10" s="1" t="s">
        <v>66</v>
      </c>
      <c r="F10" s="3">
        <v>10000</v>
      </c>
      <c r="G10" s="9" t="s">
        <v>71</v>
      </c>
      <c r="H10" s="6">
        <f>(Form_Responses[[#This Row],[kol]]*$O$1)+Form_Responses[[#This Row],[navíc]]</f>
        <v>11901</v>
      </c>
      <c r="I10" s="2">
        <v>29</v>
      </c>
      <c r="J10" s="2">
        <v>301</v>
      </c>
      <c r="K10" s="2">
        <v>4</v>
      </c>
      <c r="L10" s="2">
        <f>Form_Responses[[#This Row],[výkon]]-Form_Responses[[#This Row],[Předpoklad (m)]]</f>
        <v>1901</v>
      </c>
      <c r="N10" s="16" t="s">
        <v>75</v>
      </c>
      <c r="O10" s="17" t="s">
        <v>78</v>
      </c>
    </row>
    <row r="11" spans="1:15" ht="22.5" customHeight="1" x14ac:dyDescent="0.25">
      <c r="A11" s="3">
        <v>28</v>
      </c>
      <c r="B11" s="7" t="s">
        <v>47</v>
      </c>
      <c r="C11" s="7" t="s">
        <v>48</v>
      </c>
      <c r="D11" s="3">
        <v>1968</v>
      </c>
      <c r="E11" s="1" t="s">
        <v>7</v>
      </c>
      <c r="F11" s="3">
        <v>12000</v>
      </c>
      <c r="G11" s="9" t="s">
        <v>77</v>
      </c>
      <c r="H11" s="6">
        <f>(Form_Responses[[#This Row],[kol]]*$O$1)+Form_Responses[[#This Row],[navíc]]</f>
        <v>11846</v>
      </c>
      <c r="I11" s="2">
        <v>29</v>
      </c>
      <c r="J11" s="2">
        <v>246</v>
      </c>
      <c r="K11" s="2">
        <v>1</v>
      </c>
      <c r="L11" s="2">
        <f>Form_Responses[[#This Row],[výkon]]-Form_Responses[[#This Row],[Předpoklad (m)]]</f>
        <v>-154</v>
      </c>
      <c r="N11" s="16" t="s">
        <v>76</v>
      </c>
      <c r="O11" s="17" t="s">
        <v>70</v>
      </c>
    </row>
    <row r="12" spans="1:15" ht="22.5" customHeight="1" thickBot="1" x14ac:dyDescent="0.3">
      <c r="A12" s="3">
        <v>22</v>
      </c>
      <c r="B12" s="7" t="s">
        <v>45</v>
      </c>
      <c r="C12" s="7" t="s">
        <v>46</v>
      </c>
      <c r="D12" s="3">
        <v>1978</v>
      </c>
      <c r="E12" s="1" t="s">
        <v>7</v>
      </c>
      <c r="F12" s="3">
        <v>12000</v>
      </c>
      <c r="G12" s="9" t="s">
        <v>77</v>
      </c>
      <c r="H12" s="6">
        <f>(Form_Responses[[#This Row],[kol]]*$O$1)+Form_Responses[[#This Row],[navíc]]</f>
        <v>11650</v>
      </c>
      <c r="I12" s="2">
        <v>29</v>
      </c>
      <c r="J12" s="2">
        <v>50</v>
      </c>
      <c r="K12" s="2">
        <v>2</v>
      </c>
      <c r="L12" s="2">
        <f>Form_Responses[[#This Row],[výkon]]-Form_Responses[[#This Row],[Předpoklad (m)]]</f>
        <v>-350</v>
      </c>
      <c r="N12" s="18" t="s">
        <v>77</v>
      </c>
      <c r="O12" s="19" t="s">
        <v>79</v>
      </c>
    </row>
    <row r="13" spans="1:15" ht="22.5" customHeight="1" x14ac:dyDescent="0.25">
      <c r="A13" s="3">
        <v>50</v>
      </c>
      <c r="B13" s="7" t="s">
        <v>11</v>
      </c>
      <c r="C13" s="7" t="s">
        <v>12</v>
      </c>
      <c r="D13" s="3">
        <v>1967</v>
      </c>
      <c r="E13" s="1" t="s">
        <v>10</v>
      </c>
      <c r="F13" s="3">
        <v>12000</v>
      </c>
      <c r="G13" s="9" t="s">
        <v>73</v>
      </c>
      <c r="H13" s="6">
        <f>(Form_Responses[[#This Row],[kol]]*$O$1)+Form_Responses[[#This Row],[navíc]]</f>
        <v>11490</v>
      </c>
      <c r="I13" s="2">
        <v>28</v>
      </c>
      <c r="J13" s="2">
        <v>290</v>
      </c>
      <c r="K13" s="2">
        <v>3</v>
      </c>
      <c r="L13" s="2">
        <f>Form_Responses[[#This Row],[výkon]]-Form_Responses[[#This Row],[Předpoklad (m)]]</f>
        <v>-510</v>
      </c>
    </row>
    <row r="14" spans="1:15" ht="22.5" customHeight="1" x14ac:dyDescent="0.25">
      <c r="A14" s="3">
        <v>183</v>
      </c>
      <c r="B14" s="7" t="s">
        <v>35</v>
      </c>
      <c r="C14" s="7" t="s">
        <v>36</v>
      </c>
      <c r="D14" s="3">
        <v>1961</v>
      </c>
      <c r="E14" s="1" t="s">
        <v>10</v>
      </c>
      <c r="F14" s="3">
        <v>11000</v>
      </c>
      <c r="G14" s="9" t="s">
        <v>75</v>
      </c>
      <c r="H14" s="6">
        <f>(Form_Responses[[#This Row],[kol]]*$O$1)+Form_Responses[[#This Row],[navíc]]</f>
        <v>11460</v>
      </c>
      <c r="I14" s="2">
        <v>28</v>
      </c>
      <c r="J14" s="2">
        <v>260</v>
      </c>
      <c r="K14" s="2">
        <v>3</v>
      </c>
      <c r="L14" s="2">
        <f>Form_Responses[[#This Row],[výkon]]-Form_Responses[[#This Row],[Předpoklad (m)]]</f>
        <v>460</v>
      </c>
    </row>
    <row r="15" spans="1:15" ht="22.5" customHeight="1" x14ac:dyDescent="0.25">
      <c r="A15" s="3">
        <v>18</v>
      </c>
      <c r="B15" s="7" t="s">
        <v>56</v>
      </c>
      <c r="C15" s="7" t="s">
        <v>57</v>
      </c>
      <c r="D15" s="3">
        <v>1960</v>
      </c>
      <c r="E15" s="1" t="s">
        <v>7</v>
      </c>
      <c r="F15" s="3">
        <v>12000</v>
      </c>
      <c r="G15" s="9" t="s">
        <v>75</v>
      </c>
      <c r="H15" s="6">
        <f>(Form_Responses[[#This Row],[kol]]*$O$1)+Form_Responses[[#This Row],[navíc]]</f>
        <v>11378</v>
      </c>
      <c r="I15" s="2">
        <v>28</v>
      </c>
      <c r="J15" s="2">
        <v>178</v>
      </c>
      <c r="K15" s="2">
        <v>4</v>
      </c>
      <c r="L15" s="2">
        <f>Form_Responses[[#This Row],[výkon]]-Form_Responses[[#This Row],[Předpoklad (m)]]</f>
        <v>-622</v>
      </c>
    </row>
    <row r="16" spans="1:15" ht="22.5" customHeight="1" x14ac:dyDescent="0.25">
      <c r="A16" s="3">
        <v>181</v>
      </c>
      <c r="B16" s="7" t="s">
        <v>35</v>
      </c>
      <c r="C16" s="7" t="s">
        <v>63</v>
      </c>
      <c r="D16" s="3">
        <v>1977</v>
      </c>
      <c r="E16" s="1" t="s">
        <v>64</v>
      </c>
      <c r="F16" s="3">
        <v>11000</v>
      </c>
      <c r="G16" s="9" t="s">
        <v>71</v>
      </c>
      <c r="H16" s="6">
        <f>(Form_Responses[[#This Row],[kol]]*$O$1)+Form_Responses[[#This Row],[navíc]]</f>
        <v>11007</v>
      </c>
      <c r="I16" s="2">
        <v>27</v>
      </c>
      <c r="J16" s="2">
        <v>207</v>
      </c>
      <c r="K16" s="2">
        <v>5</v>
      </c>
      <c r="L16" s="2">
        <f>Form_Responses[[#This Row],[výkon]]-Form_Responses[[#This Row],[Předpoklad (m)]]</f>
        <v>7</v>
      </c>
    </row>
    <row r="17" spans="1:12" ht="22.5" customHeight="1" x14ac:dyDescent="0.25">
      <c r="A17" s="3">
        <v>24</v>
      </c>
      <c r="B17" s="7" t="s">
        <v>58</v>
      </c>
      <c r="C17" s="7" t="s">
        <v>59</v>
      </c>
      <c r="D17" s="3">
        <v>1969</v>
      </c>
      <c r="E17" s="1" t="s">
        <v>7</v>
      </c>
      <c r="F17" s="3">
        <v>11000</v>
      </c>
      <c r="G17" s="9" t="s">
        <v>73</v>
      </c>
      <c r="H17" s="6">
        <f>(Form_Responses[[#This Row],[kol]]*$O$1)+Form_Responses[[#This Row],[navíc]]</f>
        <v>10862</v>
      </c>
      <c r="I17" s="2">
        <v>27</v>
      </c>
      <c r="J17" s="2">
        <v>62</v>
      </c>
      <c r="K17" s="2">
        <v>4</v>
      </c>
      <c r="L17" s="2">
        <f>Form_Responses[[#This Row],[výkon]]-Form_Responses[[#This Row],[Předpoklad (m)]]</f>
        <v>-138</v>
      </c>
    </row>
    <row r="18" spans="1:12" ht="22.5" customHeight="1" x14ac:dyDescent="0.25">
      <c r="A18" s="3">
        <v>51</v>
      </c>
      <c r="B18" s="7" t="s">
        <v>60</v>
      </c>
      <c r="C18" s="7" t="s">
        <v>61</v>
      </c>
      <c r="D18" s="3">
        <v>1958</v>
      </c>
      <c r="E18" s="1" t="s">
        <v>62</v>
      </c>
      <c r="F18" s="3">
        <v>12000</v>
      </c>
      <c r="G18" s="9" t="s">
        <v>75</v>
      </c>
      <c r="H18" s="6">
        <f>(Form_Responses[[#This Row],[kol]]*$O$1)+Form_Responses[[#This Row],[navíc]]</f>
        <v>10851</v>
      </c>
      <c r="I18" s="2">
        <v>27</v>
      </c>
      <c r="J18" s="2">
        <v>51</v>
      </c>
      <c r="K18" s="2">
        <v>5</v>
      </c>
      <c r="L18" s="2">
        <f>Form_Responses[[#This Row],[výkon]]-Form_Responses[[#This Row],[Předpoklad (m)]]</f>
        <v>-1149</v>
      </c>
    </row>
    <row r="19" spans="1:12" ht="22.5" customHeight="1" x14ac:dyDescent="0.25">
      <c r="A19" s="3">
        <v>182</v>
      </c>
      <c r="B19" s="7" t="s">
        <v>40</v>
      </c>
      <c r="C19" s="7" t="s">
        <v>41</v>
      </c>
      <c r="D19" s="3">
        <v>1959</v>
      </c>
      <c r="E19" s="1" t="s">
        <v>42</v>
      </c>
      <c r="F19" s="3">
        <v>11000</v>
      </c>
      <c r="G19" s="9" t="s">
        <v>75</v>
      </c>
      <c r="H19" s="6">
        <f>(Form_Responses[[#This Row],[kol]]*$O$1)+Form_Responses[[#This Row],[navíc]]</f>
        <v>10265</v>
      </c>
      <c r="I19" s="2">
        <v>25</v>
      </c>
      <c r="J19" s="2">
        <v>265</v>
      </c>
      <c r="K19" s="2">
        <v>6</v>
      </c>
      <c r="L19" s="2">
        <f>Form_Responses[[#This Row],[výkon]]-Form_Responses[[#This Row],[Předpoklad (m)]]</f>
        <v>-735</v>
      </c>
    </row>
    <row r="20" spans="1:12" ht="22.5" customHeight="1" x14ac:dyDescent="0.25">
      <c r="A20" s="3">
        <v>4</v>
      </c>
      <c r="B20" s="7" t="s">
        <v>49</v>
      </c>
      <c r="C20" s="7" t="s">
        <v>50</v>
      </c>
      <c r="D20" s="3">
        <v>1981</v>
      </c>
      <c r="E20" s="1" t="s">
        <v>10</v>
      </c>
      <c r="F20" s="3">
        <v>10000</v>
      </c>
      <c r="G20" s="9" t="s">
        <v>77</v>
      </c>
      <c r="H20" s="6">
        <f>(Form_Responses[[#This Row],[kol]]*$O$1)+Form_Responses[[#This Row],[navíc]]</f>
        <v>10092</v>
      </c>
      <c r="I20" s="2">
        <v>25</v>
      </c>
      <c r="J20" s="2">
        <v>92</v>
      </c>
      <c r="K20" s="2">
        <v>3</v>
      </c>
      <c r="L20" s="2">
        <f>Form_Responses[[#This Row],[výkon]]-Form_Responses[[#This Row],[Předpoklad (m)]]</f>
        <v>92</v>
      </c>
    </row>
    <row r="21" spans="1:12" ht="22.5" customHeight="1" x14ac:dyDescent="0.25">
      <c r="A21" s="3">
        <v>14</v>
      </c>
      <c r="B21" s="7" t="s">
        <v>13</v>
      </c>
      <c r="C21" s="7" t="s">
        <v>14</v>
      </c>
      <c r="D21" s="3">
        <v>1967</v>
      </c>
      <c r="E21" s="1" t="s">
        <v>10</v>
      </c>
      <c r="F21" s="3">
        <v>9000</v>
      </c>
      <c r="G21" s="9" t="s">
        <v>77</v>
      </c>
      <c r="H21" s="6">
        <f>(Form_Responses[[#This Row],[kol]]*$O$1)+Form_Responses[[#This Row],[navíc]]</f>
        <v>10035</v>
      </c>
      <c r="I21" s="2">
        <v>25</v>
      </c>
      <c r="J21" s="2">
        <v>35</v>
      </c>
      <c r="K21" s="2">
        <v>4</v>
      </c>
      <c r="L21" s="2">
        <f>Form_Responses[[#This Row],[výkon]]-Form_Responses[[#This Row],[Předpoklad (m)]]</f>
        <v>1035</v>
      </c>
    </row>
    <row r="22" spans="1:12" ht="22.5" customHeight="1" x14ac:dyDescent="0.25">
      <c r="A22" s="2">
        <v>184</v>
      </c>
      <c r="B22" s="8" t="s">
        <v>83</v>
      </c>
      <c r="C22" s="8" t="s">
        <v>18</v>
      </c>
      <c r="D22" s="2">
        <v>1971</v>
      </c>
      <c r="E22" t="s">
        <v>7</v>
      </c>
      <c r="F22" s="2">
        <v>10000</v>
      </c>
      <c r="G22" s="9" t="s">
        <v>73</v>
      </c>
      <c r="H22" s="6">
        <f>(Form_Responses[[#This Row],[kol]]*$O$1)+Form_Responses[[#This Row],[navíc]]</f>
        <v>9819</v>
      </c>
      <c r="I22" s="2">
        <v>24</v>
      </c>
      <c r="J22" s="2">
        <v>219</v>
      </c>
      <c r="K22" s="2">
        <v>5</v>
      </c>
      <c r="L22" s="2">
        <f>Form_Responses[[#This Row],[výkon]]-Form_Responses[[#This Row],[Předpoklad (m)]]</f>
        <v>-181</v>
      </c>
    </row>
    <row r="23" spans="1:12" ht="22.5" customHeight="1" x14ac:dyDescent="0.25">
      <c r="A23" s="3">
        <v>3</v>
      </c>
      <c r="B23" s="7" t="s">
        <v>19</v>
      </c>
      <c r="C23" s="7" t="s">
        <v>20</v>
      </c>
      <c r="D23" s="3">
        <v>2008</v>
      </c>
      <c r="E23" s="1" t="s">
        <v>21</v>
      </c>
      <c r="F23" s="3">
        <v>10300</v>
      </c>
      <c r="G23" s="9" t="s">
        <v>76</v>
      </c>
      <c r="H23" s="6">
        <f>(Form_Responses[[#This Row],[kol]]*$O$1)+Form_Responses[[#This Row],[navíc]]</f>
        <v>9798</v>
      </c>
      <c r="I23" s="2">
        <v>24</v>
      </c>
      <c r="J23" s="2">
        <v>198</v>
      </c>
      <c r="K23" s="2">
        <v>1</v>
      </c>
      <c r="L23" s="2">
        <f>Form_Responses[[#This Row],[výkon]]-Form_Responses[[#This Row],[Předpoklad (m)]]</f>
        <v>-502</v>
      </c>
    </row>
    <row r="24" spans="1:12" ht="22.5" customHeight="1" x14ac:dyDescent="0.25">
      <c r="A24" s="3">
        <v>13</v>
      </c>
      <c r="B24" s="7" t="s">
        <v>24</v>
      </c>
      <c r="C24" s="7" t="s">
        <v>25</v>
      </c>
      <c r="D24" s="3">
        <v>1989</v>
      </c>
      <c r="E24" s="1" t="s">
        <v>26</v>
      </c>
      <c r="F24" s="3">
        <v>10000</v>
      </c>
      <c r="G24" s="9" t="s">
        <v>69</v>
      </c>
      <c r="H24" s="6">
        <f>(Form_Responses[[#This Row],[kol]]*$O$1)+Form_Responses[[#This Row],[navíc]]</f>
        <v>9385</v>
      </c>
      <c r="I24" s="2">
        <v>23</v>
      </c>
      <c r="J24" s="2">
        <v>185</v>
      </c>
      <c r="K24" s="2">
        <v>2</v>
      </c>
      <c r="L24" s="2">
        <f>Form_Responses[[#This Row],[výkon]]-Form_Responses[[#This Row],[Předpoklad (m)]]</f>
        <v>-615</v>
      </c>
    </row>
    <row r="25" spans="1:12" ht="22.5" customHeight="1" x14ac:dyDescent="0.25">
      <c r="A25" s="3">
        <v>21</v>
      </c>
      <c r="B25" s="7" t="s">
        <v>30</v>
      </c>
      <c r="C25" s="7" t="s">
        <v>31</v>
      </c>
      <c r="D25" s="3">
        <v>1940</v>
      </c>
      <c r="E25" s="1" t="s">
        <v>7</v>
      </c>
      <c r="F25" s="3">
        <v>6000</v>
      </c>
      <c r="G25" s="9" t="s">
        <v>75</v>
      </c>
      <c r="H25" s="6">
        <f>(Form_Responses[[#This Row],[kol]]*$O$1)+Form_Responses[[#This Row],[navíc]]</f>
        <v>6197</v>
      </c>
      <c r="I25" s="2">
        <v>15</v>
      </c>
      <c r="J25" s="2">
        <v>197</v>
      </c>
      <c r="K25" s="2">
        <v>7</v>
      </c>
      <c r="L25" s="2">
        <f>Form_Responses[[#This Row],[výkon]]-Form_Responses[[#This Row],[Předpoklad (m)]]</f>
        <v>197</v>
      </c>
    </row>
    <row r="26" spans="1:12" ht="22.5" customHeight="1" x14ac:dyDescent="0.25">
      <c r="A26" s="2">
        <v>19</v>
      </c>
      <c r="B26" s="8" t="s">
        <v>81</v>
      </c>
      <c r="C26" s="8" t="s">
        <v>82</v>
      </c>
      <c r="D26" s="2">
        <v>1957</v>
      </c>
      <c r="E26" t="s">
        <v>7</v>
      </c>
      <c r="F26" s="2">
        <v>7500</v>
      </c>
      <c r="G26" s="9" t="s">
        <v>75</v>
      </c>
      <c r="H26" s="6">
        <f>(Form_Responses[[#This Row],[kol]]*$O$1)+Form_Responses[[#This Row],[navíc]]</f>
        <v>6196</v>
      </c>
      <c r="I26" s="2">
        <v>15</v>
      </c>
      <c r="J26" s="2">
        <v>196</v>
      </c>
      <c r="K26" s="2">
        <v>8</v>
      </c>
      <c r="L26" s="2">
        <f>Form_Responses[[#This Row],[výkon]]-Form_Responses[[#This Row],[Předpoklad (m)]]</f>
        <v>-1304</v>
      </c>
    </row>
    <row r="27" spans="1:12" ht="22.5" customHeight="1" x14ac:dyDescent="0.25">
      <c r="A27" s="4"/>
      <c r="B27" s="7" t="s">
        <v>27</v>
      </c>
      <c r="C27" s="7" t="s">
        <v>28</v>
      </c>
      <c r="D27" s="3">
        <v>2005</v>
      </c>
      <c r="E27" s="1" t="s">
        <v>29</v>
      </c>
      <c r="F27" s="3">
        <v>14000</v>
      </c>
      <c r="G27" s="9" t="s">
        <v>69</v>
      </c>
      <c r="H27" s="6">
        <f>(Form_Responses[[#This Row],[kol]]*$O$1)+Form_Responses[[#This Row],[navíc]]</f>
        <v>0</v>
      </c>
    </row>
    <row r="28" spans="1:12" ht="15.75" customHeight="1" x14ac:dyDescent="0.25">
      <c r="A28" s="4"/>
      <c r="B28" s="7" t="s">
        <v>22</v>
      </c>
      <c r="C28" s="7" t="s">
        <v>23</v>
      </c>
      <c r="D28" s="3">
        <v>1964</v>
      </c>
      <c r="E28" s="1" t="s">
        <v>10</v>
      </c>
      <c r="F28" s="3">
        <v>9000</v>
      </c>
      <c r="G28" s="9" t="s">
        <v>77</v>
      </c>
      <c r="H28" s="6">
        <f>(Form_Responses[[#This Row],[kol]]*$O$1)+Form_Responses[[#This Row],[navíc]]</f>
        <v>0</v>
      </c>
    </row>
    <row r="29" spans="1:12" ht="15.75" customHeight="1" x14ac:dyDescent="0.25">
      <c r="A29" s="4"/>
      <c r="B29" s="7" t="s">
        <v>38</v>
      </c>
      <c r="C29" s="7" t="s">
        <v>39</v>
      </c>
      <c r="D29" s="3">
        <v>1946</v>
      </c>
      <c r="E29" s="1" t="s">
        <v>10</v>
      </c>
      <c r="F29" s="3">
        <v>7500</v>
      </c>
      <c r="G29" s="9" t="s">
        <v>75</v>
      </c>
      <c r="H29" s="6">
        <f>(Form_Responses[[#This Row],[kol]]*$O$1)+Form_Responses[[#This Row],[navíc]]</f>
        <v>0</v>
      </c>
    </row>
  </sheetData>
  <dataConsolidate function="count">
    <dataRefs count="1">
      <dataRef ref="F1:F1048576" sheet="startovka 2026"/>
    </dataRefs>
  </dataConsolidate>
  <printOptions horizontalCentered="1" gridLines="1"/>
  <pageMargins left="0.7" right="0.7" top="0.75" bottom="0.75" header="0" footer="0"/>
  <pageSetup paperSize="9" fitToHeight="0" pageOrder="overThenDown" orientation="portrait" cellComments="atEnd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startovka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Jan Zíka</cp:lastModifiedBy>
  <dcterms:created xsi:type="dcterms:W3CDTF">2026-08-26T20:58:09Z</dcterms:created>
  <dcterms:modified xsi:type="dcterms:W3CDTF">2026-08-27T20:42:38Z</dcterms:modified>
</cp:coreProperties>
</file>