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List1" sheetId="1" r:id="rId1"/>
  </sheets>
  <definedNames>
    <definedName name="_xlnm.Print_Area" localSheetId="0">'List1'!$A$13:$G$88</definedName>
    <definedName name="TABLE" localSheetId="0">'List1'!$H$13:$M$29</definedName>
  </definedNames>
  <calcPr fullCalcOnLoad="1"/>
</workbook>
</file>

<file path=xl/sharedStrings.xml><?xml version="1.0" encoding="utf-8"?>
<sst xmlns="http://schemas.openxmlformats.org/spreadsheetml/2006/main" count="199" uniqueCount="110">
  <si>
    <t>Sýkora Vladimír</t>
  </si>
  <si>
    <t>Vlasák Jaroslav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</si>
  <si>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</si>
  <si>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</si>
  <si>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</si>
  <si>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</si>
  <si>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</si>
  <si>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</si>
  <si>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</si>
  <si>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</si>
  <si>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</si>
  <si>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</si>
  <si>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</si>
  <si>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Karel Ganaj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</si>
  <si>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</si>
  <si>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</si>
  <si>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</si>
  <si>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</si>
  <si>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</si>
  <si>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</si>
  <si>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</si>
  <si>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</si>
  <si>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</si>
  <si>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</si>
  <si>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</si>
  <si>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Kučík Štefan</t>
  </si>
  <si>
    <t>Procházka Milan</t>
  </si>
  <si>
    <t>ACES Karlovy Vary</t>
  </si>
  <si>
    <t>Flaks Jan</t>
  </si>
  <si>
    <t>Ženy do 34 let:</t>
  </si>
  <si>
    <t>Ženy 35 a více let:</t>
  </si>
  <si>
    <t>Leško Jiří</t>
  </si>
  <si>
    <t>Tolar Vladimír</t>
  </si>
  <si>
    <t>Matějka Miloš</t>
  </si>
  <si>
    <t>Čížek Milan</t>
  </si>
  <si>
    <t>Mílaři Domažlice</t>
  </si>
  <si>
    <t>Tachov</t>
  </si>
  <si>
    <t>Volena Radek</t>
  </si>
  <si>
    <t>Bouška Zdeněk</t>
  </si>
  <si>
    <t>Hrubá Karolína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</si>
  <si>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</si>
  <si>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</si>
  <si>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</si>
  <si>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</si>
  <si>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Chlada Martin</t>
  </si>
  <si>
    <t>Mediprotin Plzeň</t>
  </si>
  <si>
    <t>Kotek Silvestr</t>
  </si>
  <si>
    <t>Procházka Zdeněk</t>
  </si>
  <si>
    <t>Černý Pavel</t>
  </si>
  <si>
    <t>Ščasný Miloslav</t>
  </si>
  <si>
    <t>Jiskra Křelovice</t>
  </si>
  <si>
    <t>Němec Josef</t>
  </si>
  <si>
    <t>Chladová Eva</t>
  </si>
  <si>
    <t>Sekyrová Ivana</t>
  </si>
  <si>
    <t>Plzeň</t>
  </si>
  <si>
    <t>AK Sokolov</t>
  </si>
  <si>
    <t>Kabilová Martina</t>
  </si>
  <si>
    <t>Borecká Alena</t>
  </si>
  <si>
    <t>Nýřany</t>
  </si>
  <si>
    <t>Pribičinová Monika</t>
  </si>
  <si>
    <t>Mariánské Lázně</t>
  </si>
  <si>
    <t>Peteříková Vendula</t>
  </si>
  <si>
    <t>Dudková Kateřina</t>
  </si>
  <si>
    <t>Šašková Marta</t>
  </si>
  <si>
    <t>USK FTVS Praha</t>
  </si>
  <si>
    <t>Nový věk TT Trusnov</t>
  </si>
  <si>
    <t>Čeček Jiří</t>
  </si>
  <si>
    <t>SV Stříbro</t>
  </si>
  <si>
    <t>Lacina Jiří</t>
  </si>
  <si>
    <t>Sokol Konstantinovy Lázně</t>
  </si>
  <si>
    <t>Zíka Josef</t>
  </si>
  <si>
    <t>Barnáš Vladimír</t>
  </si>
  <si>
    <t>Lacina Antonín</t>
  </si>
  <si>
    <t>Holátko Milan</t>
  </si>
  <si>
    <t>Tenis Stříbro</t>
  </si>
  <si>
    <t>Zeman Zbyšek</t>
  </si>
  <si>
    <t>Triatlon VŠ Plzeň</t>
  </si>
  <si>
    <t>Voráček Karel</t>
  </si>
  <si>
    <t>Sokol Dolany</t>
  </si>
  <si>
    <t>Procházka Pavel</t>
  </si>
  <si>
    <t>Beran Marcel</t>
  </si>
  <si>
    <t>SC Marathon Plzeň</t>
  </si>
  <si>
    <t>Janoušek Jakub</t>
  </si>
  <si>
    <t>Kraus Daniel</t>
  </si>
  <si>
    <t>Zíka Jan</t>
  </si>
  <si>
    <t>TJ Baník Stříbro</t>
  </si>
  <si>
    <t>Picka Matěj</t>
  </si>
  <si>
    <t>TTK Slavie Plzeň</t>
  </si>
  <si>
    <t>Krabec Jan</t>
  </si>
  <si>
    <t>Michalík Michal</t>
  </si>
  <si>
    <t>Švarc Norbert</t>
  </si>
  <si>
    <t>Trávníček Jiří</t>
  </si>
  <si>
    <t>Brožek František</t>
  </si>
  <si>
    <t>Ostrov</t>
  </si>
  <si>
    <t>Bukovjan Petr</t>
  </si>
  <si>
    <t>Borecký Petr</t>
  </si>
  <si>
    <t>Dvorský Petr</t>
  </si>
  <si>
    <t>Holýšov</t>
  </si>
  <si>
    <t>BĚH PŘES PEPÍKOVU LÁVKU 2011</t>
  </si>
  <si>
    <t>Stříbro 12.3.2011</t>
  </si>
  <si>
    <t>Dorostenecké kategorie běžely 3200 m kros</t>
  </si>
  <si>
    <t>Dorostenky 16 - 17 let:</t>
  </si>
  <si>
    <t>Brošková Eliška</t>
  </si>
  <si>
    <t>Valečková Monika</t>
  </si>
  <si>
    <t>Brantlová Jana</t>
  </si>
  <si>
    <t>TJ MDDM Stod</t>
  </si>
  <si>
    <t>Dorostenci 16 - 17 let:</t>
  </si>
  <si>
    <t>Cenefels Filip</t>
  </si>
  <si>
    <t>Váchal Ondřej</t>
  </si>
  <si>
    <t>Knopf Robin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</si>
</sst>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AM/PM"/>
  </numFmts>
  <fonts count="30">
    <font>
      <sz val="10"/>
      <name val="Times New Roman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6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145" zoomScaleNormal="145" zoomScalePageLayoutView="0" workbookViewId="0" topLeftCell="A13">
      <selection activeCell="G59" sqref="G59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4" style="0" customWidth="1"/>
    <col min="5" max="5" width="26.5" style="0" bestFit="1" customWidth="1"/>
    <col min="6" max="6" width="8.66015625" style="0" customWidth="1"/>
    <col min="7" max="7" width="9.5" style="0" customWidth="1"/>
    <col min="8" max="12" width="0" style="0" hidden="1" customWidth="1"/>
  </cols>
  <sheetData>
    <row r="1" ht="12.75" hidden="1">
      <c r="H1" t="s">
        <v>16</v>
      </c>
    </row>
    <row r="2" ht="12.75" hidden="1">
      <c r="H2" t="s">
        <v>17</v>
      </c>
    </row>
    <row r="3" ht="12.75" hidden="1">
      <c r="H3" t="s">
        <v>18</v>
      </c>
    </row>
    <row r="4" ht="12.75" hidden="1">
      <c r="H4" t="s">
        <v>43</v>
      </c>
    </row>
    <row r="5" ht="12.75" hidden="1">
      <c r="H5" t="s">
        <v>19</v>
      </c>
    </row>
    <row r="6" ht="12.75" hidden="1">
      <c r="H6" t="s">
        <v>20</v>
      </c>
    </row>
    <row r="7" ht="12.75" hidden="1">
      <c r="H7" t="s">
        <v>21</v>
      </c>
    </row>
    <row r="8" ht="12.75" hidden="1">
      <c r="H8" t="s">
        <v>22</v>
      </c>
    </row>
    <row r="9" ht="12.75" hidden="1">
      <c r="H9" t="s">
        <v>21</v>
      </c>
    </row>
    <row r="10" ht="12.75" hidden="1">
      <c r="H10" t="s">
        <v>23</v>
      </c>
    </row>
    <row r="11" ht="12.75" hidden="1">
      <c r="H11" t="s">
        <v>42</v>
      </c>
    </row>
    <row r="12" ht="12.75" hidden="1">
      <c r="H12" t="s">
        <v>21</v>
      </c>
    </row>
    <row r="13" spans="1:8" ht="22.5" customHeight="1">
      <c r="A13" s="5" t="s">
        <v>12</v>
      </c>
      <c r="B13" s="5"/>
      <c r="C13" s="5"/>
      <c r="D13" s="5"/>
      <c r="E13" s="5"/>
      <c r="F13" s="5"/>
      <c r="G13" s="5"/>
      <c r="H13" t="str">
        <f>"&lt;TR&gt;&lt;TD COLSPAN=7&gt;&lt;FONT SIZE=+2&gt;&lt;B&gt;&lt;U&gt;"&amp;A13&amp;"&lt;/U&gt;&lt;/B&gt;&lt;/FONT&gt;"</f>
        <v>&lt;TR&gt;&lt;TD COLSPAN=7&gt;&lt;FONT SIZE=+2&gt;&lt;B&gt;&lt;U&gt;VÝSLEDKOVÁ  LISTINA&lt;/U&gt;&lt;/B&gt;&lt;/FONT&gt;</v>
      </c>
    </row>
    <row r="14" spans="1:8" ht="27" customHeight="1">
      <c r="A14" s="6" t="s">
        <v>98</v>
      </c>
      <c r="B14" s="6"/>
      <c r="C14" s="6"/>
      <c r="D14" s="6"/>
      <c r="E14" s="6"/>
      <c r="F14" s="6"/>
      <c r="G14" s="6"/>
      <c r="H14" t="str">
        <f>"&lt;TR&gt;&lt;TD COLSPAN=7&gt;&lt;B&gt;&lt;I&gt;"&amp;A14&amp;"&lt;/I&gt;&lt;/B&gt;"</f>
        <v>&lt;TR&gt;&lt;TD COLSPAN=7&gt;&lt;B&gt;&lt;I&gt;BĚH PŘES PEPÍKOVU LÁVKU 2011&lt;/I&gt;&lt;/B&gt;</v>
      </c>
    </row>
    <row r="15" spans="1:8" ht="22.5" customHeight="1">
      <c r="A15" s="7" t="s">
        <v>99</v>
      </c>
      <c r="B15" s="7"/>
      <c r="C15" s="7"/>
      <c r="D15" s="7"/>
      <c r="E15" s="7"/>
      <c r="F15" s="7"/>
      <c r="G15" s="7"/>
      <c r="H15" t="str">
        <f>"&lt;TR&gt;&lt;TD COLSPAN=7&gt;"&amp;A15</f>
        <v>&lt;TR&gt;&lt;TD COLSPAN=7&gt;Stříbro 12.3.2011</v>
      </c>
    </row>
    <row r="16" spans="1:8" ht="22.5" customHeight="1">
      <c r="A16" s="8" t="s">
        <v>100</v>
      </c>
      <c r="B16" s="8"/>
      <c r="C16" s="8"/>
      <c r="D16" s="8"/>
      <c r="E16" s="8"/>
      <c r="F16" s="8"/>
      <c r="G16" s="8"/>
      <c r="H16" t="str">
        <f>"&lt;TR&gt;&lt;TD COLSPAN=7 align=left&gt;&lt;I&gt;&lt;BR&gt;"&amp;A16&amp;"&lt;/I&gt;"</f>
        <v>&lt;TR&gt;&lt;TD COLSPAN=7 align=left&gt;&lt;I&gt;&lt;BR&gt;Dorostenecké kategorie běžely 3200 m kros&lt;/I&gt;</v>
      </c>
    </row>
    <row r="17" spans="1:8" ht="15.75">
      <c r="A17" s="2" t="s">
        <v>101</v>
      </c>
      <c r="B17" s="2"/>
      <c r="C17" s="2"/>
      <c r="D17" s="2"/>
      <c r="E17" s="2"/>
      <c r="F17" s="2"/>
      <c r="G17" s="2"/>
      <c r="H17" s="12" t="str">
        <f>"&lt;TR&gt;&lt;TD COLSPAN=7&gt;&lt;FONT SIZE=+1&gt;&lt;B&gt;&lt;BR&gt;"&amp;A17&amp;"&lt;/B&gt;&lt;/FONT&gt;"</f>
        <v>&lt;TR&gt;&lt;TD COLSPAN=7&gt;&lt;FONT SIZE=+1&gt;&lt;B&gt;&lt;BR&gt;Dorostenky 16 - 17 let:&lt;/B&gt;&lt;/FONT&gt;</v>
      </c>
    </row>
    <row r="18" spans="1:8" ht="12.75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14" t="s">
        <v>40</v>
      </c>
      <c r="H18" s="13" t="s">
        <v>41</v>
      </c>
    </row>
    <row r="19" spans="1:12" ht="12.75">
      <c r="A19">
        <v>92</v>
      </c>
      <c r="B19">
        <v>1</v>
      </c>
      <c r="C19">
        <v>1999</v>
      </c>
      <c r="D19" t="s">
        <v>102</v>
      </c>
      <c r="E19" t="s">
        <v>35</v>
      </c>
      <c r="F19" s="1">
        <v>0.009918981481481482</v>
      </c>
      <c r="G19" s="15">
        <v>4</v>
      </c>
      <c r="H19" s="13" t="str">
        <f>"&lt;TR&gt;&lt;TD&gt;"&amp;A19&amp;"&lt;TD&gt;"&amp;TEXT(B19,"#.")&amp;"&lt;TD&gt;"&amp;C19&amp;"&lt;TD&gt;"&amp;D19&amp;"&lt;TD&gt;"&amp;E19&amp;"&lt;TD&gt;"&amp;TEXT(F19,"mm:ss")&amp;"&lt;TD&gt;"&amp;TEXT(G19,"#.")</f>
        <v>&lt;TR&gt;&lt;TD&gt;92&lt;TD&gt;1.&lt;TD&gt;1999&lt;TD&gt;Brošková Eliška&lt;TD&gt;Mílaři Domažlice&lt;TD&gt;14:17&lt;TD&gt;4.</v>
      </c>
      <c r="I19">
        <v>27</v>
      </c>
      <c r="J19">
        <v>27</v>
      </c>
      <c r="L19" s="13">
        <f>COUNTIF(F:F,F19)</f>
        <v>1</v>
      </c>
    </row>
    <row r="20" spans="1:12" ht="12.75">
      <c r="A20">
        <v>96</v>
      </c>
      <c r="B20">
        <v>2</v>
      </c>
      <c r="C20">
        <v>1993</v>
      </c>
      <c r="D20" t="s">
        <v>103</v>
      </c>
      <c r="E20" t="s">
        <v>35</v>
      </c>
      <c r="F20" s="1">
        <v>0.01</v>
      </c>
      <c r="G20" s="15">
        <v>5</v>
      </c>
      <c r="H20" s="13" t="str">
        <f>"&lt;TR&gt;&lt;TD&gt;"&amp;A20&amp;"&lt;TD&gt;"&amp;TEXT(B20,"#.")&amp;"&lt;TD&gt;"&amp;C20&amp;"&lt;TD&gt;"&amp;D20&amp;"&lt;TD&gt;"&amp;E20&amp;"&lt;TD&gt;"&amp;TEXT(F20,"mm:ss")&amp;"&lt;TD&gt;"&amp;TEXT(G20,"#.")</f>
        <v>&lt;TR&gt;&lt;TD&gt;96&lt;TD&gt;2.&lt;TD&gt;1993&lt;TD&gt;Valečková Monika&lt;TD&gt;Mílaři Domažlice&lt;TD&gt;14:24&lt;TD&gt;5.</v>
      </c>
      <c r="I20">
        <v>30</v>
      </c>
      <c r="J20">
        <v>0</v>
      </c>
      <c r="L20" s="13">
        <f>COUNTIF(F:F,F20)</f>
        <v>1</v>
      </c>
    </row>
    <row r="21" spans="1:12" ht="12.75">
      <c r="A21">
        <v>95</v>
      </c>
      <c r="B21">
        <v>3</v>
      </c>
      <c r="C21">
        <v>1995</v>
      </c>
      <c r="D21" t="s">
        <v>104</v>
      </c>
      <c r="E21" t="s">
        <v>35</v>
      </c>
      <c r="F21" s="1">
        <v>0.010150462962962964</v>
      </c>
      <c r="G21" s="15">
        <v>6</v>
      </c>
      <c r="H21" s="13" t="str">
        <f>"&lt;TR&gt;&lt;TD&gt;"&amp;A21&amp;"&lt;TD&gt;"&amp;TEXT(B21,"#.")&amp;"&lt;TD&gt;"&amp;C21&amp;"&lt;TD&gt;"&amp;D21&amp;"&lt;TD&gt;"&amp;E21&amp;"&lt;TD&gt;"&amp;TEXT(F21,"mm:ss")&amp;"&lt;TD&gt;"&amp;TEXT(G21,"#.")</f>
        <v>&lt;TR&gt;&lt;TD&gt;95&lt;TD&gt;3.&lt;TD&gt;1995&lt;TD&gt;Brantlová Jana&lt;TD&gt;Mílaři Domažlice&lt;TD&gt;14:37&lt;TD&gt;6.</v>
      </c>
      <c r="I21">
        <v>30</v>
      </c>
      <c r="J21">
        <v>6</v>
      </c>
      <c r="L21" s="13">
        <f>COUNTIF(F:F,F21)</f>
        <v>1</v>
      </c>
    </row>
    <row r="22" spans="1:12" ht="12.75">
      <c r="A22">
        <v>97</v>
      </c>
      <c r="B22">
        <v>4</v>
      </c>
      <c r="C22">
        <v>1993</v>
      </c>
      <c r="D22" t="s">
        <v>52</v>
      </c>
      <c r="E22" t="s">
        <v>105</v>
      </c>
      <c r="F22" s="1">
        <v>0.010578703703703703</v>
      </c>
      <c r="G22" s="15">
        <v>7</v>
      </c>
      <c r="H22" s="13" t="str">
        <f>"&lt;TR&gt;&lt;TD&gt;"&amp;A22&amp;"&lt;TD&gt;"&amp;TEXT(B22,"#.")&amp;"&lt;TD&gt;"&amp;C22&amp;"&lt;TD&gt;"&amp;D22&amp;"&lt;TD&gt;"&amp;E22&amp;"&lt;TD&gt;"&amp;TEXT(F22,"mm:ss")&amp;"&lt;TD&gt;"&amp;TEXT(G22,"#.")</f>
        <v>&lt;TR&gt;&lt;TD&gt;97&lt;TD&gt;4.&lt;TD&gt;1993&lt;TD&gt;Chladová Eva&lt;TD&gt;TJ MDDM Stod&lt;TD&gt;15:14&lt;TD&gt;7.</v>
      </c>
      <c r="I22">
        <v>30</v>
      </c>
      <c r="J22">
        <v>22</v>
      </c>
      <c r="L22" s="13">
        <f>COUNTIF(F:F,F22)</f>
        <v>1</v>
      </c>
    </row>
    <row r="23" spans="1:12" ht="12.75">
      <c r="A23">
        <v>93</v>
      </c>
      <c r="B23">
        <v>5</v>
      </c>
      <c r="C23">
        <v>1993</v>
      </c>
      <c r="D23" t="s">
        <v>39</v>
      </c>
      <c r="E23" t="s">
        <v>85</v>
      </c>
      <c r="F23" s="1">
        <v>0.011226851851851854</v>
      </c>
      <c r="G23" s="15">
        <v>8</v>
      </c>
      <c r="H23" s="13" t="str">
        <f>"&lt;TR&gt;&lt;TD&gt;"&amp;A23&amp;"&lt;TD&gt;"&amp;TEXT(B23,"#.")&amp;"&lt;TD&gt;"&amp;C23&amp;"&lt;TD&gt;"&amp;D23&amp;"&lt;TD&gt;"&amp;E23&amp;"&lt;TD&gt;"&amp;TEXT(F23,"mm:ss")&amp;"&lt;TD&gt;"&amp;TEXT(G23,"#.")</f>
        <v>&lt;TR&gt;&lt;TD&gt;93&lt;TD&gt;5.&lt;TD&gt;1993&lt;TD&gt;Hrubá Karolína&lt;TD&gt;TJ Baník Stříbro&lt;TD&gt;16:10&lt;TD&gt;8.</v>
      </c>
      <c r="I23">
        <v>30</v>
      </c>
      <c r="J23">
        <v>31</v>
      </c>
      <c r="L23" s="13">
        <f>COUNTIF(F:F,F23)</f>
        <v>1</v>
      </c>
    </row>
    <row r="24" spans="1:8" ht="15.75">
      <c r="A24" s="2" t="s">
        <v>106</v>
      </c>
      <c r="B24" s="2"/>
      <c r="C24" s="2"/>
      <c r="D24" s="2"/>
      <c r="E24" s="2"/>
      <c r="F24" s="2"/>
      <c r="G24" s="2"/>
      <c r="H24" s="12" t="str">
        <f>"&lt;TR&gt;&lt;TD COLSPAN=7&gt;&lt;FONT SIZE=+1&gt;&lt;B&gt;&lt;BR&gt;"&amp;A24&amp;"&lt;/B&gt;&lt;/FONT&gt;"</f>
        <v>&lt;TR&gt;&lt;TD COLSPAN=7&gt;&lt;FONT SIZE=+1&gt;&lt;B&gt;&lt;BR&gt;Dorostenci 16 - 17 let:&lt;/B&gt;&lt;/FONT&gt;</v>
      </c>
    </row>
    <row r="25" spans="1:8" ht="12.7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14" t="s">
        <v>40</v>
      </c>
      <c r="H25" s="13" t="s">
        <v>41</v>
      </c>
    </row>
    <row r="26" spans="1:12" ht="12.75">
      <c r="A26">
        <v>100</v>
      </c>
      <c r="B26">
        <v>1</v>
      </c>
      <c r="C26">
        <v>1994</v>
      </c>
      <c r="D26" t="s">
        <v>107</v>
      </c>
      <c r="E26" t="s">
        <v>35</v>
      </c>
      <c r="F26" s="1">
        <v>0.00835648148148148</v>
      </c>
      <c r="G26" s="15">
        <v>1</v>
      </c>
      <c r="H26" s="13" t="str">
        <f>"&lt;TR&gt;&lt;TD&gt;"&amp;A26&amp;"&lt;TD&gt;"&amp;TEXT(B26,"#.")&amp;"&lt;TD&gt;"&amp;C26&amp;"&lt;TD&gt;"&amp;D26&amp;"&lt;TD&gt;"&amp;E26&amp;"&lt;TD&gt;"&amp;TEXT(F26,"mm:ss")&amp;"&lt;TD&gt;"&amp;TEXT(G26,"#.")</f>
        <v>&lt;TR&gt;&lt;TD&gt;100&lt;TD&gt;1.&lt;TD&gt;1994&lt;TD&gt;Cenefels Filip&lt;TD&gt;Mílaři Domažlice&lt;TD&gt;12:02&lt;TD&gt;1.</v>
      </c>
      <c r="I26">
        <v>27</v>
      </c>
      <c r="J26">
        <v>27</v>
      </c>
      <c r="L26" s="13">
        <f>COUNTIF(F:F,F26)</f>
        <v>1</v>
      </c>
    </row>
    <row r="27" spans="1:12" ht="12.75">
      <c r="A27">
        <v>99</v>
      </c>
      <c r="B27">
        <v>2</v>
      </c>
      <c r="C27">
        <v>1994</v>
      </c>
      <c r="D27" t="s">
        <v>108</v>
      </c>
      <c r="E27" t="s">
        <v>35</v>
      </c>
      <c r="F27" s="1">
        <v>0.00846064814814815</v>
      </c>
      <c r="G27" s="15">
        <v>2</v>
      </c>
      <c r="H27" s="13" t="str">
        <f>"&lt;TR&gt;&lt;TD&gt;"&amp;A27&amp;"&lt;TD&gt;"&amp;TEXT(B27,"#.")&amp;"&lt;TD&gt;"&amp;C27&amp;"&lt;TD&gt;"&amp;D27&amp;"&lt;TD&gt;"&amp;E27&amp;"&lt;TD&gt;"&amp;TEXT(F27,"mm:ss")&amp;"&lt;TD&gt;"&amp;TEXT(G27,"#.")</f>
        <v>&lt;TR&gt;&lt;TD&gt;99&lt;TD&gt;2.&lt;TD&gt;1994&lt;TD&gt;Váchal Ondřej&lt;TD&gt;Mílaři Domažlice&lt;TD&gt;12:11&lt;TD&gt;2.</v>
      </c>
      <c r="I27">
        <v>30</v>
      </c>
      <c r="J27">
        <v>0</v>
      </c>
      <c r="L27" s="13">
        <f>COUNTIF(F:F,F27)</f>
        <v>1</v>
      </c>
    </row>
    <row r="28" spans="1:12" ht="12.75">
      <c r="A28">
        <v>98</v>
      </c>
      <c r="B28">
        <v>3</v>
      </c>
      <c r="C28">
        <v>1997</v>
      </c>
      <c r="D28" t="s">
        <v>109</v>
      </c>
      <c r="E28" t="s">
        <v>35</v>
      </c>
      <c r="F28" s="1">
        <v>0.009502314814814816</v>
      </c>
      <c r="G28" s="15">
        <v>3</v>
      </c>
      <c r="H28" s="13" t="str">
        <f>"&lt;TR&gt;&lt;TD&gt;"&amp;A28&amp;"&lt;TD&gt;"&amp;TEXT(B28,"#.")&amp;"&lt;TD&gt;"&amp;C28&amp;"&lt;TD&gt;"&amp;D28&amp;"&lt;TD&gt;"&amp;E28&amp;"&lt;TD&gt;"&amp;TEXT(F28,"mm:ss")&amp;"&lt;TD&gt;"&amp;TEXT(G28,"#.")</f>
        <v>&lt;TR&gt;&lt;TD&gt;98&lt;TD&gt;3.&lt;TD&gt;1997&lt;TD&gt;Knopf Robin&lt;TD&gt;Mílaři Domažlice&lt;TD&gt;13:41&lt;TD&gt;3.</v>
      </c>
      <c r="I28">
        <v>30</v>
      </c>
      <c r="J28">
        <v>6</v>
      </c>
      <c r="L28" s="13">
        <f>COUNTIF(F:F,F28)</f>
        <v>1</v>
      </c>
    </row>
    <row r="29" spans="1:8" ht="15.75">
      <c r="A29" s="2" t="s">
        <v>8</v>
      </c>
      <c r="B29" s="2"/>
      <c r="C29" s="2"/>
      <c r="D29" s="2"/>
      <c r="E29" s="2"/>
      <c r="F29" s="2"/>
      <c r="G29" s="2"/>
      <c r="H29" s="12" t="str">
        <f>"&lt;TR&gt;&lt;TD COLSPAN=7&gt;&lt;FONT SIZE=+1&gt;&lt;B&gt;&lt;BR&gt;"&amp;A29&amp;"&lt;/B&gt;&lt;/FONT&gt;"</f>
        <v>&lt;TR&gt;&lt;TD COLSPAN=7&gt;&lt;FONT SIZE=+1&gt;&lt;B&gt;&lt;BR&gt;Muži 18 - 39 let:&lt;/B&gt;&lt;/FONT&gt;</v>
      </c>
    </row>
    <row r="30" spans="1:8" ht="12.75">
      <c r="A30" s="3" t="s">
        <v>2</v>
      </c>
      <c r="B30" s="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14" t="s">
        <v>40</v>
      </c>
      <c r="H30" s="13" t="s">
        <v>41</v>
      </c>
    </row>
    <row r="31" spans="1:12" ht="12.75">
      <c r="A31">
        <v>32</v>
      </c>
      <c r="B31">
        <v>1</v>
      </c>
      <c r="C31">
        <v>1993</v>
      </c>
      <c r="D31" t="s">
        <v>44</v>
      </c>
      <c r="E31" t="s">
        <v>35</v>
      </c>
      <c r="F31" s="1">
        <v>0.01945601851851852</v>
      </c>
      <c r="G31" s="15">
        <v>1</v>
      </c>
      <c r="H31" s="13" t="str">
        <f aca="true" t="shared" si="0" ref="H31:H45">"&lt;TR&gt;&lt;TD&gt;"&amp;A31&amp;"&lt;TD&gt;"&amp;TEXT(B31,"#.")&amp;"&lt;TD&gt;"&amp;C31&amp;"&lt;TD&gt;"&amp;D31&amp;"&lt;TD&gt;"&amp;E31&amp;"&lt;TD&gt;"&amp;TEXT(F31,"mm:ss")&amp;"&lt;TD&gt;"&amp;TEXT(G31,"#.")</f>
        <v>&lt;TR&gt;&lt;TD&gt;32&lt;TD&gt;1.&lt;TD&gt;1993&lt;TD&gt;Chlada Martin&lt;TD&gt;Mílaři Domažlice&lt;TD&gt;28:01&lt;TD&gt;1.</v>
      </c>
      <c r="I31">
        <v>27</v>
      </c>
      <c r="J31">
        <v>27</v>
      </c>
      <c r="L31" s="13">
        <f>COUNTIF(F:F,F31)</f>
        <v>1</v>
      </c>
    </row>
    <row r="32" spans="1:12" ht="12.75">
      <c r="A32">
        <v>8</v>
      </c>
      <c r="B32">
        <v>2</v>
      </c>
      <c r="C32">
        <v>1979</v>
      </c>
      <c r="D32" t="s">
        <v>79</v>
      </c>
      <c r="E32" t="s">
        <v>55</v>
      </c>
      <c r="F32" s="1">
        <v>0.02011574074074074</v>
      </c>
      <c r="G32" s="15">
        <v>2</v>
      </c>
      <c r="H32" s="13" t="str">
        <f t="shared" si="0"/>
        <v>&lt;TR&gt;&lt;TD&gt;8&lt;TD&gt;2.&lt;TD&gt;1979&lt;TD&gt;Procházka Pavel&lt;TD&gt;AK Sokolov&lt;TD&gt;28:58&lt;TD&gt;2.</v>
      </c>
      <c r="I32">
        <v>30</v>
      </c>
      <c r="J32">
        <v>0</v>
      </c>
      <c r="L32" s="13">
        <f>COUNTIF(F:F,F32)</f>
        <v>1</v>
      </c>
    </row>
    <row r="33" spans="1:12" ht="12.75">
      <c r="A33">
        <v>3</v>
      </c>
      <c r="B33">
        <v>3</v>
      </c>
      <c r="C33">
        <v>1977</v>
      </c>
      <c r="D33" t="s">
        <v>80</v>
      </c>
      <c r="E33" t="s">
        <v>81</v>
      </c>
      <c r="F33" s="1">
        <v>0.02037037037037037</v>
      </c>
      <c r="G33" s="15">
        <v>3</v>
      </c>
      <c r="H33" s="13" t="str">
        <f t="shared" si="0"/>
        <v>&lt;TR&gt;&lt;TD&gt;3&lt;TD&gt;3.&lt;TD&gt;1977&lt;TD&gt;Beran Marcel&lt;TD&gt;SC Marathon Plzeň&lt;TD&gt;29:20&lt;TD&gt;3.</v>
      </c>
      <c r="I33">
        <v>30</v>
      </c>
      <c r="J33">
        <v>6</v>
      </c>
      <c r="L33" s="13">
        <f>COUNTIF(F:F,F33)</f>
        <v>1</v>
      </c>
    </row>
    <row r="34" spans="1:12" ht="12.75">
      <c r="A34">
        <v>25</v>
      </c>
      <c r="B34">
        <v>4</v>
      </c>
      <c r="C34">
        <v>1991</v>
      </c>
      <c r="D34" t="s">
        <v>82</v>
      </c>
      <c r="E34" t="s">
        <v>76</v>
      </c>
      <c r="F34" s="1">
        <v>0.020648148148148148</v>
      </c>
      <c r="G34" s="15">
        <v>4</v>
      </c>
      <c r="H34" s="13" t="str">
        <f t="shared" si="0"/>
        <v>&lt;TR&gt;&lt;TD&gt;25&lt;TD&gt;4.&lt;TD&gt;1991&lt;TD&gt;Janoušek Jakub&lt;TD&gt;Triatlon VŠ Plzeň&lt;TD&gt;29:44&lt;TD&gt;4.</v>
      </c>
      <c r="I34">
        <v>30</v>
      </c>
      <c r="J34">
        <v>22</v>
      </c>
      <c r="L34" s="13">
        <f>COUNTIF(F:F,F34)</f>
        <v>1</v>
      </c>
    </row>
    <row r="35" spans="1:12" ht="12.75">
      <c r="A35">
        <v>36</v>
      </c>
      <c r="B35">
        <v>5</v>
      </c>
      <c r="C35">
        <v>1978</v>
      </c>
      <c r="D35" t="s">
        <v>83</v>
      </c>
      <c r="E35" t="s">
        <v>45</v>
      </c>
      <c r="F35" s="1">
        <v>0.020810185185185185</v>
      </c>
      <c r="G35" s="15">
        <v>5</v>
      </c>
      <c r="H35" s="13" t="str">
        <f t="shared" si="0"/>
        <v>&lt;TR&gt;&lt;TD&gt;36&lt;TD&gt;5.&lt;TD&gt;1978&lt;TD&gt;Kraus Daniel&lt;TD&gt;Mediprotin Plzeň&lt;TD&gt;29:58&lt;TD&gt;5.</v>
      </c>
      <c r="I35">
        <v>30</v>
      </c>
      <c r="J35">
        <v>31</v>
      </c>
      <c r="L35" s="13">
        <f>COUNTIF(F:F,F35)</f>
        <v>1</v>
      </c>
    </row>
    <row r="36" spans="1:12" ht="12.75">
      <c r="A36">
        <v>34</v>
      </c>
      <c r="B36">
        <v>6</v>
      </c>
      <c r="C36">
        <v>1987</v>
      </c>
      <c r="D36" t="s">
        <v>84</v>
      </c>
      <c r="E36" t="s">
        <v>85</v>
      </c>
      <c r="F36" s="1">
        <v>0.020949074074074075</v>
      </c>
      <c r="G36" s="15">
        <v>6</v>
      </c>
      <c r="H36" s="13" t="str">
        <f t="shared" si="0"/>
        <v>&lt;TR&gt;&lt;TD&gt;34&lt;TD&gt;6.&lt;TD&gt;1987&lt;TD&gt;Zíka Jan&lt;TD&gt;TJ Baník Stříbro&lt;TD&gt;30:10&lt;TD&gt;6.</v>
      </c>
      <c r="I36">
        <v>34</v>
      </c>
      <c r="J36">
        <v>21</v>
      </c>
      <c r="L36" s="13">
        <f>COUNTIF(F:F,F36)</f>
        <v>1</v>
      </c>
    </row>
    <row r="37" spans="1:12" ht="12.75">
      <c r="A37">
        <v>11</v>
      </c>
      <c r="B37">
        <v>7</v>
      </c>
      <c r="C37">
        <v>1989</v>
      </c>
      <c r="D37" t="s">
        <v>86</v>
      </c>
      <c r="E37" t="s">
        <v>87</v>
      </c>
      <c r="F37" s="1">
        <v>0.02111111111111111</v>
      </c>
      <c r="G37" s="15">
        <v>7</v>
      </c>
      <c r="H37" s="13" t="str">
        <f t="shared" si="0"/>
        <v>&lt;TR&gt;&lt;TD&gt;11&lt;TD&gt;7.&lt;TD&gt;1989&lt;TD&gt;Picka Matěj&lt;TD&gt;TTK Slavie Plzeň&lt;TD&gt;30:24&lt;TD&gt;7.</v>
      </c>
      <c r="I37">
        <v>38</v>
      </c>
      <c r="J37">
        <v>29</v>
      </c>
      <c r="L37" s="13">
        <f>COUNTIF(F:F,F37)</f>
        <v>1</v>
      </c>
    </row>
    <row r="38" spans="1:12" ht="12.75">
      <c r="A38">
        <v>44</v>
      </c>
      <c r="B38">
        <v>8</v>
      </c>
      <c r="C38">
        <v>1973</v>
      </c>
      <c r="D38" t="s">
        <v>88</v>
      </c>
      <c r="E38" t="s">
        <v>85</v>
      </c>
      <c r="F38" s="1">
        <v>0.021145833333333332</v>
      </c>
      <c r="G38" s="15">
        <v>8</v>
      </c>
      <c r="H38" s="13" t="str">
        <f t="shared" si="0"/>
        <v>&lt;TR&gt;&lt;TD&gt;44&lt;TD&gt;8.&lt;TD&gt;1973&lt;TD&gt;Krabec Jan&lt;TD&gt;TJ Baník Stříbro&lt;TD&gt;30:27&lt;TD&gt;8.</v>
      </c>
      <c r="I38">
        <v>46</v>
      </c>
      <c r="J38">
        <v>5</v>
      </c>
      <c r="L38" s="13">
        <f>COUNTIF(F:F,F38)</f>
        <v>1</v>
      </c>
    </row>
    <row r="39" spans="1:12" ht="12.75">
      <c r="A39">
        <v>21</v>
      </c>
      <c r="B39">
        <v>9</v>
      </c>
      <c r="C39">
        <v>1980</v>
      </c>
      <c r="D39" t="s">
        <v>89</v>
      </c>
      <c r="E39" t="s">
        <v>76</v>
      </c>
      <c r="F39" s="1">
        <v>0.02172453703703704</v>
      </c>
      <c r="G39" s="15">
        <v>11</v>
      </c>
      <c r="H39" s="13" t="str">
        <f t="shared" si="0"/>
        <v>&lt;TR&gt;&lt;TD&gt;21&lt;TD&gt;9.&lt;TD&gt;1980&lt;TD&gt;Michalík Michal&lt;TD&gt;Triatlon VŠ Plzeň&lt;TD&gt;31:17&lt;TD&gt;11.</v>
      </c>
      <c r="L39" s="13"/>
    </row>
    <row r="40" spans="1:12" ht="12.75">
      <c r="A40">
        <v>4</v>
      </c>
      <c r="B40">
        <v>10</v>
      </c>
      <c r="C40">
        <v>1972</v>
      </c>
      <c r="D40" t="s">
        <v>90</v>
      </c>
      <c r="E40" t="s">
        <v>35</v>
      </c>
      <c r="F40" s="1">
        <v>0.02217592592592593</v>
      </c>
      <c r="G40" s="15">
        <v>13</v>
      </c>
      <c r="H40" s="13" t="str">
        <f t="shared" si="0"/>
        <v>&lt;TR&gt;&lt;TD&gt;4&lt;TD&gt;10.&lt;TD&gt;1972&lt;TD&gt;Švarc Norbert&lt;TD&gt;Mílaři Domažlice&lt;TD&gt;31:56&lt;TD&gt;13.</v>
      </c>
      <c r="L40" s="13"/>
    </row>
    <row r="41" spans="1:12" ht="12.75">
      <c r="A41">
        <v>9</v>
      </c>
      <c r="B41">
        <v>11</v>
      </c>
      <c r="C41">
        <v>1972</v>
      </c>
      <c r="D41" t="s">
        <v>91</v>
      </c>
      <c r="E41" t="s">
        <v>67</v>
      </c>
      <c r="F41" s="1">
        <v>0.023483796296296298</v>
      </c>
      <c r="G41" s="15">
        <v>16</v>
      </c>
      <c r="H41" s="13" t="str">
        <f t="shared" si="0"/>
        <v>&lt;TR&gt;&lt;TD&gt;9&lt;TD&gt;11.&lt;TD&gt;1972&lt;TD&gt;Trávníček Jiří&lt;TD&gt;SV Stříbro&lt;TD&gt;33:49&lt;TD&gt;16.</v>
      </c>
      <c r="L41" s="13"/>
    </row>
    <row r="42" spans="1:12" ht="12.75">
      <c r="A42">
        <v>18</v>
      </c>
      <c r="B42">
        <v>12</v>
      </c>
      <c r="C42">
        <v>1973</v>
      </c>
      <c r="D42" t="s">
        <v>92</v>
      </c>
      <c r="E42" t="s">
        <v>93</v>
      </c>
      <c r="F42" s="1">
        <v>0.02459490740740741</v>
      </c>
      <c r="G42" s="15">
        <v>21</v>
      </c>
      <c r="H42" s="13" t="str">
        <f t="shared" si="0"/>
        <v>&lt;TR&gt;&lt;TD&gt;18&lt;TD&gt;12.&lt;TD&gt;1973&lt;TD&gt;Brožek František&lt;TD&gt;Ostrov&lt;TD&gt;35:25&lt;TD&gt;21.</v>
      </c>
      <c r="L42" s="13"/>
    </row>
    <row r="43" spans="1:12" ht="12.75">
      <c r="A43">
        <v>29</v>
      </c>
      <c r="B43">
        <v>13</v>
      </c>
      <c r="C43">
        <v>1985</v>
      </c>
      <c r="D43" t="s">
        <v>94</v>
      </c>
      <c r="E43" t="s">
        <v>67</v>
      </c>
      <c r="F43" s="1">
        <v>0.024814814814814817</v>
      </c>
      <c r="G43" s="15">
        <v>23</v>
      </c>
      <c r="H43" s="13" t="str">
        <f t="shared" si="0"/>
        <v>&lt;TR&gt;&lt;TD&gt;29&lt;TD&gt;13.&lt;TD&gt;1985&lt;TD&gt;Bukovjan Petr&lt;TD&gt;SV Stříbro&lt;TD&gt;35:44&lt;TD&gt;23.</v>
      </c>
      <c r="L43" s="13"/>
    </row>
    <row r="44" spans="1:12" ht="12.75">
      <c r="A44">
        <v>15</v>
      </c>
      <c r="B44">
        <v>14</v>
      </c>
      <c r="C44">
        <v>1987</v>
      </c>
      <c r="D44" t="s">
        <v>95</v>
      </c>
      <c r="E44" t="s">
        <v>58</v>
      </c>
      <c r="F44" s="1">
        <v>0.02695601851851852</v>
      </c>
      <c r="G44" s="15">
        <v>27</v>
      </c>
      <c r="H44" s="13" t="str">
        <f t="shared" si="0"/>
        <v>&lt;TR&gt;&lt;TD&gt;15&lt;TD&gt;14.&lt;TD&gt;1987&lt;TD&gt;Borecký Petr&lt;TD&gt;Nýřany&lt;TD&gt;38:49&lt;TD&gt;27.</v>
      </c>
      <c r="L44" s="13"/>
    </row>
    <row r="45" spans="1:12" ht="12.75">
      <c r="A45">
        <v>37</v>
      </c>
      <c r="B45">
        <v>15</v>
      </c>
      <c r="C45">
        <v>1978</v>
      </c>
      <c r="D45" t="s">
        <v>96</v>
      </c>
      <c r="E45" t="s">
        <v>97</v>
      </c>
      <c r="F45" s="1">
        <v>0.028252314814814813</v>
      </c>
      <c r="G45" s="15">
        <v>32</v>
      </c>
      <c r="H45" s="13" t="str">
        <f t="shared" si="0"/>
        <v>&lt;TR&gt;&lt;TD&gt;37&lt;TD&gt;15.&lt;TD&gt;1978&lt;TD&gt;Dvorský Petr&lt;TD&gt;Holýšov&lt;TD&gt;40:41&lt;TD&gt;32.</v>
      </c>
      <c r="L45" s="13"/>
    </row>
    <row r="46" spans="1:12" ht="15.75">
      <c r="A46" s="2" t="s">
        <v>9</v>
      </c>
      <c r="B46" s="4"/>
      <c r="C46" s="2"/>
      <c r="D46" s="2"/>
      <c r="E46" s="2"/>
      <c r="F46" s="2"/>
      <c r="G46" s="2"/>
      <c r="H46" s="12" t="str">
        <f>"&lt;TR&gt;&lt;TD COLSPAN=7&gt;&lt;FONT SIZE=+1&gt;&lt;B&gt;&lt;BR&gt;"&amp;A46&amp;"&lt;/B&gt;&lt;/FONT&gt;"</f>
        <v>&lt;TR&gt;&lt;TD COLSPAN=7&gt;&lt;FONT SIZE=+1&gt;&lt;B&gt;&lt;BR&gt;Muži 40 - 49 let:&lt;/B&gt;&lt;/FONT&gt;</v>
      </c>
      <c r="L46" s="13">
        <f>COUNTIF(F:F,F46)</f>
        <v>0</v>
      </c>
    </row>
    <row r="47" spans="1:12" ht="12.75">
      <c r="A47" s="3" t="s">
        <v>2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14" t="s">
        <v>40</v>
      </c>
      <c r="H47" s="13" t="s">
        <v>41</v>
      </c>
      <c r="L47" s="13">
        <f>COUNTIF(F:F,F47)</f>
        <v>8</v>
      </c>
    </row>
    <row r="48" spans="1:12" ht="12.75">
      <c r="A48">
        <v>24</v>
      </c>
      <c r="B48">
        <v>1</v>
      </c>
      <c r="C48">
        <v>1969</v>
      </c>
      <c r="D48" t="s">
        <v>75</v>
      </c>
      <c r="E48" t="s">
        <v>76</v>
      </c>
      <c r="F48" s="1">
        <v>0.022164351851851852</v>
      </c>
      <c r="G48" s="15">
        <v>12</v>
      </c>
      <c r="H48" s="13" t="str">
        <f aca="true" t="shared" si="1" ref="H48:H58">"&lt;TR&gt;&lt;TD&gt;"&amp;A48&amp;"&lt;TD&gt;"&amp;TEXT(B48,"#.")&amp;"&lt;TD&gt;"&amp;C48&amp;"&lt;TD&gt;"&amp;D48&amp;"&lt;TD&gt;"&amp;E48&amp;"&lt;TD&gt;"&amp;TEXT(F48,"mm:ss")&amp;"&lt;TD&gt;"&amp;TEXT(G48,"#.")</f>
        <v>&lt;TR&gt;&lt;TD&gt;24&lt;TD&gt;1.&lt;TD&gt;1969&lt;TD&gt;Zeman Zbyšek&lt;TD&gt;Triatlon VŠ Plzeň&lt;TD&gt;31:55&lt;TD&gt;12.</v>
      </c>
      <c r="I48">
        <v>30</v>
      </c>
      <c r="J48">
        <v>9</v>
      </c>
      <c r="L48" s="13">
        <f>COUNTIF(F:F,F48)</f>
        <v>1</v>
      </c>
    </row>
    <row r="49" spans="1:12" ht="12.75">
      <c r="A49">
        <v>10</v>
      </c>
      <c r="B49">
        <v>2</v>
      </c>
      <c r="C49">
        <v>1962</v>
      </c>
      <c r="D49" t="s">
        <v>28</v>
      </c>
      <c r="E49" t="s">
        <v>67</v>
      </c>
      <c r="F49" s="1">
        <v>0.02259259259259259</v>
      </c>
      <c r="G49" s="15">
        <v>15</v>
      </c>
      <c r="H49" s="13" t="str">
        <f t="shared" si="1"/>
        <v>&lt;TR&gt;&lt;TD&gt;10&lt;TD&gt;2.&lt;TD&gt;1962&lt;TD&gt;Flaks Jan&lt;TD&gt;SV Stříbro&lt;TD&gt;32:32&lt;TD&gt;15.</v>
      </c>
      <c r="I49">
        <v>30</v>
      </c>
      <c r="J49">
        <v>54</v>
      </c>
      <c r="L49" s="13">
        <f>COUNTIF(F:F,F49)</f>
        <v>1</v>
      </c>
    </row>
    <row r="50" spans="1:12" ht="12.75">
      <c r="A50">
        <v>7</v>
      </c>
      <c r="B50">
        <v>3</v>
      </c>
      <c r="C50">
        <v>1963</v>
      </c>
      <c r="D50" t="s">
        <v>77</v>
      </c>
      <c r="E50" t="s">
        <v>78</v>
      </c>
      <c r="F50" s="1">
        <v>0.023541666666666666</v>
      </c>
      <c r="G50" s="15">
        <v>17</v>
      </c>
      <c r="H50" s="13" t="str">
        <f t="shared" si="1"/>
        <v>&lt;TR&gt;&lt;TD&gt;7&lt;TD&gt;3.&lt;TD&gt;1963&lt;TD&gt;Voráček Karel&lt;TD&gt;Sokol Dolany&lt;TD&gt;33:54&lt;TD&gt;17.</v>
      </c>
      <c r="I50">
        <v>32</v>
      </c>
      <c r="J50">
        <v>29</v>
      </c>
      <c r="L50" s="13">
        <f>COUNTIF(F:F,F50)</f>
        <v>1</v>
      </c>
    </row>
    <row r="51" spans="1:12" ht="12.75">
      <c r="A51">
        <v>16</v>
      </c>
      <c r="B51">
        <v>4</v>
      </c>
      <c r="C51">
        <v>1967</v>
      </c>
      <c r="D51" t="s">
        <v>47</v>
      </c>
      <c r="E51" t="s">
        <v>27</v>
      </c>
      <c r="F51" s="1">
        <v>0.023796296296296298</v>
      </c>
      <c r="G51" s="15">
        <v>18</v>
      </c>
      <c r="H51" s="13" t="str">
        <f t="shared" si="1"/>
        <v>&lt;TR&gt;&lt;TD&gt;16&lt;TD&gt;4.&lt;TD&gt;1967&lt;TD&gt;Procházka Zdeněk&lt;TD&gt;ACES Karlovy Vary&lt;TD&gt;34:16&lt;TD&gt;18.</v>
      </c>
      <c r="I51">
        <v>34</v>
      </c>
      <c r="J51">
        <v>45</v>
      </c>
      <c r="L51" s="13">
        <f>COUNTIF(F:F,F51)</f>
        <v>1</v>
      </c>
    </row>
    <row r="52" spans="1:12" ht="12.75">
      <c r="A52">
        <v>13</v>
      </c>
      <c r="B52">
        <v>5</v>
      </c>
      <c r="C52">
        <v>1963</v>
      </c>
      <c r="D52" t="s">
        <v>31</v>
      </c>
      <c r="E52" t="s">
        <v>67</v>
      </c>
      <c r="F52" s="1">
        <v>0.024375</v>
      </c>
      <c r="G52" s="15">
        <v>19</v>
      </c>
      <c r="H52" s="13" t="str">
        <f t="shared" si="1"/>
        <v>&lt;TR&gt;&lt;TD&gt;13&lt;TD&gt;5.&lt;TD&gt;1963&lt;TD&gt;Leško Jiří&lt;TD&gt;SV Stříbro&lt;TD&gt;35:06&lt;TD&gt;19.</v>
      </c>
      <c r="I52">
        <v>35</v>
      </c>
      <c r="J52">
        <v>3</v>
      </c>
      <c r="L52" s="13">
        <f>COUNTIF(F:F,F52)</f>
        <v>1</v>
      </c>
    </row>
    <row r="53" spans="1:12" ht="12.75">
      <c r="A53">
        <v>38</v>
      </c>
      <c r="B53">
        <v>6</v>
      </c>
      <c r="C53">
        <v>1962</v>
      </c>
      <c r="D53" t="s">
        <v>46</v>
      </c>
      <c r="E53" t="s">
        <v>67</v>
      </c>
      <c r="F53" s="1">
        <v>0.024537037037037038</v>
      </c>
      <c r="G53" s="15">
        <v>20</v>
      </c>
      <c r="H53" s="13" t="str">
        <f t="shared" si="1"/>
        <v>&lt;TR&gt;&lt;TD&gt;38&lt;TD&gt;6.&lt;TD&gt;1962&lt;TD&gt;Kotek Silvestr&lt;TD&gt;SV Stříbro&lt;TD&gt;35:20&lt;TD&gt;20.</v>
      </c>
      <c r="I53">
        <v>36</v>
      </c>
      <c r="J53">
        <v>36</v>
      </c>
      <c r="L53" s="13">
        <f>COUNTIF(F:F,F53)</f>
        <v>1</v>
      </c>
    </row>
    <row r="54" spans="1:12" ht="12.75">
      <c r="A54">
        <v>17</v>
      </c>
      <c r="B54">
        <v>7</v>
      </c>
      <c r="C54">
        <v>1967</v>
      </c>
      <c r="D54" t="s">
        <v>25</v>
      </c>
      <c r="E54" t="s">
        <v>67</v>
      </c>
      <c r="F54" s="1">
        <v>0.027129629629629632</v>
      </c>
      <c r="G54" s="15">
        <v>28</v>
      </c>
      <c r="H54" s="13" t="str">
        <f t="shared" si="1"/>
        <v>&lt;TR&gt;&lt;TD&gt;17&lt;TD&gt;7.&lt;TD&gt;1967&lt;TD&gt;Kučík Štefan&lt;TD&gt;SV Stříbro&lt;TD&gt;39:04&lt;TD&gt;28.</v>
      </c>
      <c r="I54">
        <v>36</v>
      </c>
      <c r="J54">
        <v>51</v>
      </c>
      <c r="L54" s="13">
        <f>COUNTIF(F:F,F54)</f>
        <v>1</v>
      </c>
    </row>
    <row r="55" spans="1:12" ht="12.75">
      <c r="A55">
        <v>20</v>
      </c>
      <c r="B55">
        <v>8</v>
      </c>
      <c r="C55">
        <v>1965</v>
      </c>
      <c r="D55" t="s">
        <v>48</v>
      </c>
      <c r="E55" t="s">
        <v>50</v>
      </c>
      <c r="F55" s="1">
        <v>0.027222222222222228</v>
      </c>
      <c r="G55" s="15">
        <v>29</v>
      </c>
      <c r="H55" s="13" t="str">
        <f t="shared" si="1"/>
        <v>&lt;TR&gt;&lt;TD&gt;20&lt;TD&gt;8.&lt;TD&gt;1965&lt;TD&gt;Černý Pavel&lt;TD&gt;Jiskra Křelovice&lt;TD&gt;39:12&lt;TD&gt;29.</v>
      </c>
      <c r="I55">
        <v>37</v>
      </c>
      <c r="J55">
        <v>41</v>
      </c>
      <c r="L55" s="13">
        <f>COUNTIF(F:F,F55)</f>
        <v>1</v>
      </c>
    </row>
    <row r="56" spans="1:12" ht="12.75">
      <c r="A56">
        <v>46</v>
      </c>
      <c r="B56">
        <v>9</v>
      </c>
      <c r="C56">
        <v>1969</v>
      </c>
      <c r="D56" t="s">
        <v>37</v>
      </c>
      <c r="E56" t="s">
        <v>67</v>
      </c>
      <c r="F56" s="1">
        <v>0.028287037037037038</v>
      </c>
      <c r="G56" s="15">
        <v>33</v>
      </c>
      <c r="H56" s="13" t="str">
        <f t="shared" si="1"/>
        <v>&lt;TR&gt;&lt;TD&gt;46&lt;TD&gt;9.&lt;TD&gt;1969&lt;TD&gt;Volena Radek&lt;TD&gt;SV Stříbro&lt;TD&gt;40:44&lt;TD&gt;33.</v>
      </c>
      <c r="I56">
        <v>37</v>
      </c>
      <c r="J56">
        <v>54</v>
      </c>
      <c r="L56" s="13">
        <f>COUNTIF(F:F,F56)</f>
        <v>1</v>
      </c>
    </row>
    <row r="57" spans="1:12" ht="12.75">
      <c r="A57">
        <v>27</v>
      </c>
      <c r="B57">
        <v>10</v>
      </c>
      <c r="C57">
        <v>1964</v>
      </c>
      <c r="D57" t="s">
        <v>26</v>
      </c>
      <c r="E57" t="s">
        <v>27</v>
      </c>
      <c r="F57" s="1">
        <v>0.028564814814814817</v>
      </c>
      <c r="G57" s="15">
        <v>34</v>
      </c>
      <c r="H57" s="13" t="str">
        <f t="shared" si="1"/>
        <v>&lt;TR&gt;&lt;TD&gt;27&lt;TD&gt;10.&lt;TD&gt;1964&lt;TD&gt;Procházka Milan&lt;TD&gt;ACES Karlovy Vary&lt;TD&gt;41:08&lt;TD&gt;34.</v>
      </c>
      <c r="I57">
        <v>41</v>
      </c>
      <c r="J57">
        <v>19</v>
      </c>
      <c r="L57" s="13">
        <f>COUNTIF(F:F,F57)</f>
        <v>1</v>
      </c>
    </row>
    <row r="58" spans="1:12" ht="12.75">
      <c r="A58">
        <v>41</v>
      </c>
      <c r="B58">
        <v>11</v>
      </c>
      <c r="C58">
        <v>1963</v>
      </c>
      <c r="D58" t="s">
        <v>49</v>
      </c>
      <c r="E58" t="s">
        <v>67</v>
      </c>
      <c r="F58" s="1">
        <v>0.03817129629629629</v>
      </c>
      <c r="G58" s="15">
        <v>45</v>
      </c>
      <c r="H58" s="13" t="str">
        <f t="shared" si="1"/>
        <v>&lt;TR&gt;&lt;TD&gt;41&lt;TD&gt;11.&lt;TD&gt;1963&lt;TD&gt;Ščasný Miloslav&lt;TD&gt;SV Stříbro&lt;TD&gt;54:58&lt;TD&gt;45.</v>
      </c>
      <c r="I58">
        <v>42</v>
      </c>
      <c r="J58">
        <v>9</v>
      </c>
      <c r="L58" s="13">
        <f>COUNTIF(F:F,F58)</f>
        <v>1</v>
      </c>
    </row>
    <row r="59" spans="1:12" ht="15.75">
      <c r="A59" s="2" t="s">
        <v>10</v>
      </c>
      <c r="B59" s="4"/>
      <c r="C59" s="2"/>
      <c r="D59" s="2"/>
      <c r="E59" s="2"/>
      <c r="F59" s="2"/>
      <c r="G59" s="2"/>
      <c r="H59" s="12" t="str">
        <f>"&lt;TR&gt;&lt;TD COLSPAN=7&gt;&lt;FONT SIZE=+1&gt;&lt;B&gt;&lt;BR&gt;"&amp;A59&amp;"&lt;/B&gt;&lt;/FONT&gt;"</f>
        <v>&lt;TR&gt;&lt;TD COLSPAN=7&gt;&lt;FONT SIZE=+1&gt;&lt;B&gt;&lt;BR&gt;Muži 50 - 59 let:&lt;/B&gt;&lt;/FONT&gt;</v>
      </c>
      <c r="L59" s="13">
        <f>COUNTIF(F:F,F59)</f>
        <v>0</v>
      </c>
    </row>
    <row r="60" spans="1:12" ht="12.75">
      <c r="A60" s="3" t="s">
        <v>2</v>
      </c>
      <c r="B60" s="3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14" t="s">
        <v>40</v>
      </c>
      <c r="H60" s="13" t="s">
        <v>41</v>
      </c>
      <c r="L60" s="13">
        <f>COUNTIF(F:F,F60)</f>
        <v>8</v>
      </c>
    </row>
    <row r="61" spans="1:12" ht="12.75">
      <c r="A61">
        <v>33</v>
      </c>
      <c r="B61">
        <v>1</v>
      </c>
      <c r="C61">
        <v>1960</v>
      </c>
      <c r="D61" t="s">
        <v>70</v>
      </c>
      <c r="E61" t="s">
        <v>67</v>
      </c>
      <c r="F61" s="1">
        <v>0.02245370370370371</v>
      </c>
      <c r="G61" s="15">
        <v>14</v>
      </c>
      <c r="H61" s="13" t="str">
        <f aca="true" t="shared" si="2" ref="H61:H68">"&lt;TR&gt;&lt;TD&gt;"&amp;A61&amp;"&lt;TD&gt;"&amp;TEXT(B61,"#.")&amp;"&lt;TD&gt;"&amp;C61&amp;"&lt;TD&gt;"&amp;D61&amp;"&lt;TD&gt;"&amp;E61&amp;"&lt;TD&gt;"&amp;TEXT(F61,"mm:ss")&amp;"&lt;TD&gt;"&amp;TEXT(G61,"#.")</f>
        <v>&lt;TR&gt;&lt;TD&gt;33&lt;TD&gt;1.&lt;TD&gt;1960&lt;TD&gt;Zíka Josef&lt;TD&gt;SV Stříbro&lt;TD&gt;32:20&lt;TD&gt;14.</v>
      </c>
      <c r="I61">
        <v>34</v>
      </c>
      <c r="J61">
        <v>36</v>
      </c>
      <c r="L61" s="13">
        <f>COUNTIF(F:F,F61)</f>
        <v>1</v>
      </c>
    </row>
    <row r="62" spans="1:12" ht="12.75">
      <c r="A62">
        <v>30</v>
      </c>
      <c r="B62">
        <v>2</v>
      </c>
      <c r="C62">
        <v>1958</v>
      </c>
      <c r="D62" t="s">
        <v>1</v>
      </c>
      <c r="E62" t="s">
        <v>67</v>
      </c>
      <c r="F62" s="1">
        <v>0.02664351851851852</v>
      </c>
      <c r="G62" s="15">
        <v>25</v>
      </c>
      <c r="H62" s="13" t="str">
        <f t="shared" si="2"/>
        <v>&lt;TR&gt;&lt;TD&gt;30&lt;TD&gt;2.&lt;TD&gt;1958&lt;TD&gt;Vlasák Jaroslav&lt;TD&gt;SV Stříbro&lt;TD&gt;38:22&lt;TD&gt;25.</v>
      </c>
      <c r="I62">
        <v>36</v>
      </c>
      <c r="J62">
        <v>9</v>
      </c>
      <c r="L62" s="13">
        <f>COUNTIF(F:F,F62)</f>
        <v>1</v>
      </c>
    </row>
    <row r="63" spans="1:12" ht="12.75">
      <c r="A63">
        <v>113</v>
      </c>
      <c r="B63">
        <v>3</v>
      </c>
      <c r="C63">
        <v>1956</v>
      </c>
      <c r="D63" t="s">
        <v>0</v>
      </c>
      <c r="E63" t="s">
        <v>85</v>
      </c>
      <c r="F63" s="1">
        <v>0.026886574074074077</v>
      </c>
      <c r="G63" s="15">
        <v>26</v>
      </c>
      <c r="H63" s="13" t="str">
        <f t="shared" si="2"/>
        <v>&lt;TR&gt;&lt;TD&gt;113&lt;TD&gt;3.&lt;TD&gt;1956&lt;TD&gt;Sýkora Vladimír&lt;TD&gt;TJ Baník Stříbro&lt;TD&gt;38:43&lt;TD&gt;26.</v>
      </c>
      <c r="I63">
        <v>37</v>
      </c>
      <c r="J63">
        <v>36</v>
      </c>
      <c r="L63" s="13">
        <f>COUNTIF(F:F,F63)</f>
        <v>1</v>
      </c>
    </row>
    <row r="64" spans="1:12" ht="12.75">
      <c r="A64">
        <v>19</v>
      </c>
      <c r="B64">
        <v>4</v>
      </c>
      <c r="C64">
        <v>1960</v>
      </c>
      <c r="D64" t="s">
        <v>33</v>
      </c>
      <c r="E64" t="s">
        <v>67</v>
      </c>
      <c r="F64" s="1">
        <v>0.027650462962962963</v>
      </c>
      <c r="G64" s="15">
        <v>30</v>
      </c>
      <c r="H64" s="13" t="str">
        <f t="shared" si="2"/>
        <v>&lt;TR&gt;&lt;TD&gt;19&lt;TD&gt;4.&lt;TD&gt;1960&lt;TD&gt;Matějka Miloš&lt;TD&gt;SV Stříbro&lt;TD&gt;39:49&lt;TD&gt;30.</v>
      </c>
      <c r="I64">
        <v>39</v>
      </c>
      <c r="J64">
        <v>4</v>
      </c>
      <c r="L64" s="13">
        <f>COUNTIF(F:F,F64)</f>
        <v>1</v>
      </c>
    </row>
    <row r="65" spans="1:12" ht="12.75">
      <c r="A65">
        <v>12</v>
      </c>
      <c r="B65">
        <v>5</v>
      </c>
      <c r="C65">
        <v>1955</v>
      </c>
      <c r="D65" t="s">
        <v>51</v>
      </c>
      <c r="E65" t="s">
        <v>36</v>
      </c>
      <c r="F65" s="1">
        <v>0.027974537037037034</v>
      </c>
      <c r="G65" s="15">
        <v>31</v>
      </c>
      <c r="H65" s="13" t="str">
        <f t="shared" si="2"/>
        <v>&lt;TR&gt;&lt;TD&gt;12&lt;TD&gt;5.&lt;TD&gt;1955&lt;TD&gt;Němec Josef&lt;TD&gt;Tachov&lt;TD&gt;40:17&lt;TD&gt;31.</v>
      </c>
      <c r="I65">
        <v>40</v>
      </c>
      <c r="J65">
        <v>11</v>
      </c>
      <c r="L65" s="13">
        <f>COUNTIF(F:F,F65)</f>
        <v>1</v>
      </c>
    </row>
    <row r="66" spans="1:12" ht="12.75">
      <c r="A66">
        <v>28</v>
      </c>
      <c r="B66">
        <v>6</v>
      </c>
      <c r="C66">
        <v>1953</v>
      </c>
      <c r="D66" t="s">
        <v>71</v>
      </c>
      <c r="E66" t="s">
        <v>67</v>
      </c>
      <c r="F66" s="1">
        <v>0.02953703703703704</v>
      </c>
      <c r="G66" s="15">
        <v>38</v>
      </c>
      <c r="H66" s="13" t="str">
        <f t="shared" si="2"/>
        <v>&lt;TR&gt;&lt;TD&gt;28&lt;TD&gt;6.&lt;TD&gt;1953&lt;TD&gt;Barnáš Vladimír&lt;TD&gt;SV Stříbro&lt;TD&gt;42:32&lt;TD&gt;38.</v>
      </c>
      <c r="I66">
        <v>40</v>
      </c>
      <c r="J66">
        <v>17</v>
      </c>
      <c r="L66" s="13">
        <f>COUNTIF(F:F,F66)</f>
        <v>1</v>
      </c>
    </row>
    <row r="67" spans="1:12" ht="12.75">
      <c r="A67">
        <v>39</v>
      </c>
      <c r="B67">
        <v>7</v>
      </c>
      <c r="C67">
        <v>1957</v>
      </c>
      <c r="D67" t="s">
        <v>72</v>
      </c>
      <c r="E67" t="s">
        <v>67</v>
      </c>
      <c r="F67" s="1">
        <v>0.031608796296296295</v>
      </c>
      <c r="G67" s="15">
        <v>41</v>
      </c>
      <c r="H67" s="13" t="str">
        <f t="shared" si="2"/>
        <v>&lt;TR&gt;&lt;TD&gt;39&lt;TD&gt;7.&lt;TD&gt;1957&lt;TD&gt;Lacina Antonín&lt;TD&gt;SV Stříbro&lt;TD&gt;45:31&lt;TD&gt;41.</v>
      </c>
      <c r="I67">
        <v>43</v>
      </c>
      <c r="J67">
        <v>56</v>
      </c>
      <c r="L67" s="13">
        <f>COUNTIF(F:F,F67)</f>
        <v>1</v>
      </c>
    </row>
    <row r="68" spans="1:12" ht="12.75">
      <c r="A68">
        <v>42</v>
      </c>
      <c r="B68">
        <v>8</v>
      </c>
      <c r="C68">
        <v>1959</v>
      </c>
      <c r="D68" t="s">
        <v>73</v>
      </c>
      <c r="E68" t="s">
        <v>74</v>
      </c>
      <c r="F68" s="1">
        <v>0.03252314814814815</v>
      </c>
      <c r="G68" s="15">
        <v>42</v>
      </c>
      <c r="H68" s="13" t="str">
        <f t="shared" si="2"/>
        <v>&lt;TR&gt;&lt;TD&gt;42&lt;TD&gt;8.&lt;TD&gt;1959&lt;TD&gt;Holátko Milan&lt;TD&gt;Tenis Stříbro&lt;TD&gt;46:50&lt;TD&gt;42.</v>
      </c>
      <c r="L68" s="13"/>
    </row>
    <row r="69" spans="1:12" ht="15.75">
      <c r="A69" s="2" t="s">
        <v>11</v>
      </c>
      <c r="B69" s="4"/>
      <c r="C69" s="2"/>
      <c r="D69" s="2"/>
      <c r="E69" s="2"/>
      <c r="F69" s="2"/>
      <c r="G69" s="2"/>
      <c r="H69" s="12" t="str">
        <f>"&lt;TR&gt;&lt;TD COLSPAN=7&gt;&lt;FONT SIZE=+1&gt;&lt;B&gt;&lt;BR&gt;"&amp;A69&amp;"&lt;/B&gt;&lt;/FONT&gt;"</f>
        <v>&lt;TR&gt;&lt;TD COLSPAN=7&gt;&lt;FONT SIZE=+1&gt;&lt;B&gt;&lt;BR&gt;Muži 60 a více let:&lt;/B&gt;&lt;/FONT&gt;</v>
      </c>
      <c r="L69" s="13">
        <f>COUNTIF(F:F,F69)</f>
        <v>0</v>
      </c>
    </row>
    <row r="70" spans="1:12" ht="12.75">
      <c r="A70" s="3" t="s">
        <v>2</v>
      </c>
      <c r="B70" s="3" t="s">
        <v>3</v>
      </c>
      <c r="C70" s="3" t="s">
        <v>4</v>
      </c>
      <c r="D70" s="3" t="s">
        <v>5</v>
      </c>
      <c r="E70" s="3" t="s">
        <v>6</v>
      </c>
      <c r="F70" s="3" t="s">
        <v>7</v>
      </c>
      <c r="G70" s="14" t="s">
        <v>40</v>
      </c>
      <c r="H70" s="13" t="s">
        <v>41</v>
      </c>
      <c r="L70" s="13">
        <f>COUNTIF(F:F,F70)</f>
        <v>8</v>
      </c>
    </row>
    <row r="71" spans="1:12" ht="12.75">
      <c r="A71">
        <v>40</v>
      </c>
      <c r="B71">
        <v>1</v>
      </c>
      <c r="C71">
        <v>1950</v>
      </c>
      <c r="D71" t="s">
        <v>66</v>
      </c>
      <c r="E71" t="s">
        <v>67</v>
      </c>
      <c r="F71" s="1">
        <v>0.029120370370370366</v>
      </c>
      <c r="G71" s="15">
        <v>37</v>
      </c>
      <c r="H71" s="13" t="str">
        <f>"&lt;TR&gt;&lt;TD&gt;"&amp;A71&amp;"&lt;TD&gt;"&amp;TEXT(B71,"#.")&amp;"&lt;TD&gt;"&amp;C71&amp;"&lt;TD&gt;"&amp;D71&amp;"&lt;TD&gt;"&amp;E71&amp;"&lt;TD&gt;"&amp;TEXT(F71,"mm:ss")&amp;"&lt;TD&gt;"&amp;TEXT(G71,"#.")</f>
        <v>&lt;TR&gt;&lt;TD&gt;40&lt;TD&gt;1.&lt;TD&gt;1950&lt;TD&gt;Čeček Jiří&lt;TD&gt;SV Stříbro&lt;TD&gt;41:56&lt;TD&gt;37.</v>
      </c>
      <c r="I71">
        <v>38</v>
      </c>
      <c r="J71">
        <v>37</v>
      </c>
      <c r="L71" s="13">
        <f>COUNTIF(F:F,F71)</f>
        <v>1</v>
      </c>
    </row>
    <row r="72" spans="1:12" ht="12.75">
      <c r="A72">
        <v>43</v>
      </c>
      <c r="B72">
        <v>2</v>
      </c>
      <c r="C72">
        <v>1950</v>
      </c>
      <c r="D72" t="s">
        <v>68</v>
      </c>
      <c r="E72" t="s">
        <v>69</v>
      </c>
      <c r="F72" s="1">
        <v>0.03159722222222222</v>
      </c>
      <c r="G72" s="15">
        <v>40</v>
      </c>
      <c r="H72" s="13" t="str">
        <f>"&lt;TR&gt;&lt;TD&gt;"&amp;A72&amp;"&lt;TD&gt;"&amp;TEXT(B72,"#.")&amp;"&lt;TD&gt;"&amp;C72&amp;"&lt;TD&gt;"&amp;D72&amp;"&lt;TD&gt;"&amp;E72&amp;"&lt;TD&gt;"&amp;TEXT(F72,"mm:ss")&amp;"&lt;TD&gt;"&amp;TEXT(G72,"#.")</f>
        <v>&lt;TR&gt;&lt;TD&gt;43&lt;TD&gt;2.&lt;TD&gt;1950&lt;TD&gt;Lacina Jiří&lt;TD&gt;Sokol Konstantinovy Lázně&lt;TD&gt;45:30&lt;TD&gt;40.</v>
      </c>
      <c r="I72">
        <v>38</v>
      </c>
      <c r="J72">
        <v>52</v>
      </c>
      <c r="L72" s="13">
        <f>COUNTIF(F:F,F72)</f>
        <v>1</v>
      </c>
    </row>
    <row r="73" spans="1:12" ht="12.75">
      <c r="A73">
        <v>45</v>
      </c>
      <c r="B73">
        <v>3</v>
      </c>
      <c r="C73">
        <v>1948</v>
      </c>
      <c r="D73" t="s">
        <v>38</v>
      </c>
      <c r="E73" t="s">
        <v>67</v>
      </c>
      <c r="F73" s="1">
        <v>0.03369212962962963</v>
      </c>
      <c r="G73" s="15">
        <v>43</v>
      </c>
      <c r="H73" s="13" t="str">
        <f>"&lt;TR&gt;&lt;TD&gt;"&amp;A73&amp;"&lt;TD&gt;"&amp;TEXT(B73,"#.")&amp;"&lt;TD&gt;"&amp;C73&amp;"&lt;TD&gt;"&amp;D73&amp;"&lt;TD&gt;"&amp;E73&amp;"&lt;TD&gt;"&amp;TEXT(F73,"mm:ss")&amp;"&lt;TD&gt;"&amp;TEXT(G73,"#.")</f>
        <v>&lt;TR&gt;&lt;TD&gt;45&lt;TD&gt;3.&lt;TD&gt;1948&lt;TD&gt;Bouška Zdeněk&lt;TD&gt;SV Stříbro&lt;TD&gt;48:31&lt;TD&gt;43.</v>
      </c>
      <c r="I73">
        <v>51</v>
      </c>
      <c r="J73">
        <v>26</v>
      </c>
      <c r="L73" s="13">
        <f>COUNTIF(F:F,F73)</f>
        <v>1</v>
      </c>
    </row>
    <row r="74" spans="1:12" ht="12.75">
      <c r="A74">
        <v>31</v>
      </c>
      <c r="B74">
        <v>4</v>
      </c>
      <c r="C74">
        <v>1940</v>
      </c>
      <c r="D74" t="s">
        <v>32</v>
      </c>
      <c r="E74" t="s">
        <v>67</v>
      </c>
      <c r="F74" s="1">
        <v>0.03398148148148148</v>
      </c>
      <c r="G74" s="15">
        <v>44</v>
      </c>
      <c r="H74" s="13" t="str">
        <f>"&lt;TR&gt;&lt;TD&gt;"&amp;A74&amp;"&lt;TD&gt;"&amp;TEXT(B74,"#.")&amp;"&lt;TD&gt;"&amp;C74&amp;"&lt;TD&gt;"&amp;D74&amp;"&lt;TD&gt;"&amp;E74&amp;"&lt;TD&gt;"&amp;TEXT(F74,"mm:ss")&amp;"&lt;TD&gt;"&amp;TEXT(G74,"#.")</f>
        <v>&lt;TR&gt;&lt;TD&gt;31&lt;TD&gt;4.&lt;TD&gt;1940&lt;TD&gt;Tolar Vladimír&lt;TD&gt;SV Stříbro&lt;TD&gt;48:56&lt;TD&gt;44.</v>
      </c>
      <c r="I74">
        <v>55</v>
      </c>
      <c r="J74">
        <v>6</v>
      </c>
      <c r="L74" s="13">
        <f>COUNTIF(F:F,F74)</f>
        <v>1</v>
      </c>
    </row>
    <row r="75" spans="1:12" ht="15.75">
      <c r="A75" s="2" t="s">
        <v>29</v>
      </c>
      <c r="B75" s="4"/>
      <c r="C75" s="2"/>
      <c r="D75" s="2"/>
      <c r="E75" s="2"/>
      <c r="F75" s="2"/>
      <c r="G75" s="2"/>
      <c r="H75" s="12" t="str">
        <f>"&lt;TR&gt;&lt;TD COLSPAN=7&gt;&lt;FONT SIZE=+1&gt;&lt;B&gt;&lt;BR&gt;"&amp;A75&amp;"&lt;/B&gt;&lt;/FONT&gt;"</f>
        <v>&lt;TR&gt;&lt;TD COLSPAN=7&gt;&lt;FONT SIZE=+1&gt;&lt;B&gt;&lt;BR&gt;Ženy do 34 let:&lt;/B&gt;&lt;/FONT&gt;</v>
      </c>
      <c r="L75" s="13">
        <f>COUNTIF(F:F,F75)</f>
        <v>0</v>
      </c>
    </row>
    <row r="76" spans="1:12" ht="12.75">
      <c r="A76" s="3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14" t="s">
        <v>40</v>
      </c>
      <c r="H76" s="13" t="s">
        <v>41</v>
      </c>
      <c r="L76" s="13">
        <f>COUNTIF(F:F,F76)</f>
        <v>8</v>
      </c>
    </row>
    <row r="77" spans="1:12" ht="12.75">
      <c r="A77">
        <v>1</v>
      </c>
      <c r="B77">
        <v>1</v>
      </c>
      <c r="C77">
        <v>1985</v>
      </c>
      <c r="D77" t="s">
        <v>59</v>
      </c>
      <c r="E77" t="s">
        <v>60</v>
      </c>
      <c r="F77" s="1">
        <v>0.021423611111111112</v>
      </c>
      <c r="G77" s="15">
        <v>9</v>
      </c>
      <c r="H77" s="13" t="str">
        <f>"&lt;TR&gt;&lt;TD&gt;"&amp;A77&amp;"&lt;TD&gt;"&amp;TEXT(B77,"#.")&amp;"&lt;TD&gt;"&amp;C77&amp;"&lt;TD&gt;"&amp;D77&amp;"&lt;TD&gt;"&amp;E77&amp;"&lt;TD&gt;"&amp;TEXT(F77,"mm:ss")&amp;"&lt;TD&gt;"&amp;TEXT(G77,"#.")</f>
        <v>&lt;TR&gt;&lt;TD&gt;1&lt;TD&gt;1.&lt;TD&gt;1985&lt;TD&gt;Pribičinová Monika&lt;TD&gt;Mariánské Lázně&lt;TD&gt;30:51&lt;TD&gt;9.</v>
      </c>
      <c r="I77">
        <v>39</v>
      </c>
      <c r="J77">
        <v>22</v>
      </c>
      <c r="L77" s="13">
        <f>COUNTIF(F:F,F77)</f>
        <v>2</v>
      </c>
    </row>
    <row r="78" spans="1:12" ht="12.75">
      <c r="A78">
        <v>6</v>
      </c>
      <c r="B78">
        <v>2</v>
      </c>
      <c r="C78">
        <v>1989</v>
      </c>
      <c r="D78" t="s">
        <v>61</v>
      </c>
      <c r="E78" t="s">
        <v>64</v>
      </c>
      <c r="F78" s="1">
        <v>0.024652777777777777</v>
      </c>
      <c r="G78" s="15">
        <v>22</v>
      </c>
      <c r="H78" s="13" t="str">
        <f>"&lt;TR&gt;&lt;TD&gt;"&amp;A78&amp;"&lt;TD&gt;"&amp;TEXT(B78,"#.")&amp;"&lt;TD&gt;"&amp;C78&amp;"&lt;TD&gt;"&amp;D78&amp;"&lt;TD&gt;"&amp;E78&amp;"&lt;TD&gt;"&amp;TEXT(F78,"mm:ss")&amp;"&lt;TD&gt;"&amp;TEXT(G78,"#.")</f>
        <v>&lt;TR&gt;&lt;TD&gt;6&lt;TD&gt;2.&lt;TD&gt;1989&lt;TD&gt;Peteříková Vendula&lt;TD&gt;USK FTVS Praha&lt;TD&gt;35:30&lt;TD&gt;22.</v>
      </c>
      <c r="I78">
        <v>41</v>
      </c>
      <c r="J78">
        <v>5</v>
      </c>
      <c r="L78" s="13">
        <f>COUNTIF(F:F,F78)</f>
        <v>1</v>
      </c>
    </row>
    <row r="79" spans="1:12" ht="12.75">
      <c r="A79">
        <v>26</v>
      </c>
      <c r="B79">
        <v>3</v>
      </c>
      <c r="C79">
        <v>1988</v>
      </c>
      <c r="D79" t="s">
        <v>62</v>
      </c>
      <c r="E79" t="s">
        <v>65</v>
      </c>
      <c r="F79" s="1">
        <v>0.02560185185185185</v>
      </c>
      <c r="G79" s="15">
        <v>24</v>
      </c>
      <c r="H79" s="13" t="str">
        <f>"&lt;TR&gt;&lt;TD&gt;"&amp;A79&amp;"&lt;TD&gt;"&amp;TEXT(B79,"#.")&amp;"&lt;TD&gt;"&amp;C79&amp;"&lt;TD&gt;"&amp;D79&amp;"&lt;TD&gt;"&amp;E79&amp;"&lt;TD&gt;"&amp;TEXT(F79,"mm:ss")&amp;"&lt;TD&gt;"&amp;TEXT(G79,"#.")</f>
        <v>&lt;TR&gt;&lt;TD&gt;26&lt;TD&gt;3.&lt;TD&gt;1988&lt;TD&gt;Dudková Kateřina&lt;TD&gt;Nový věk TT Trusnov&lt;TD&gt;36:52&lt;TD&gt;24.</v>
      </c>
      <c r="I79">
        <v>43</v>
      </c>
      <c r="J79">
        <v>20</v>
      </c>
      <c r="L79" s="13">
        <f>COUNTIF(F:F,F79)</f>
        <v>1</v>
      </c>
    </row>
    <row r="80" spans="1:12" ht="12.75">
      <c r="A80">
        <v>23</v>
      </c>
      <c r="B80">
        <v>4</v>
      </c>
      <c r="C80">
        <v>1988</v>
      </c>
      <c r="D80" t="s">
        <v>63</v>
      </c>
      <c r="E80" t="s">
        <v>54</v>
      </c>
      <c r="F80" s="1">
        <v>0.03050925925925926</v>
      </c>
      <c r="G80" s="15">
        <v>39</v>
      </c>
      <c r="H80" s="13" t="str">
        <f>"&lt;TR&gt;&lt;TD&gt;"&amp;A80&amp;"&lt;TD&gt;"&amp;TEXT(B80,"#.")&amp;"&lt;TD&gt;"&amp;C80&amp;"&lt;TD&gt;"&amp;D80&amp;"&lt;TD&gt;"&amp;E80&amp;"&lt;TD&gt;"&amp;TEXT(F80,"mm:ss")&amp;"&lt;TD&gt;"&amp;TEXT(G80,"#.")</f>
        <v>&lt;TR&gt;&lt;TD&gt;23&lt;TD&gt;4.&lt;TD&gt;1988&lt;TD&gt;Šašková Marta&lt;TD&gt;Plzeň&lt;TD&gt;43:56&lt;TD&gt;39.</v>
      </c>
      <c r="I80">
        <v>47</v>
      </c>
      <c r="J80">
        <v>52</v>
      </c>
      <c r="L80" s="13">
        <f>COUNTIF(F:F,F80)</f>
        <v>1</v>
      </c>
    </row>
    <row r="81" spans="1:12" ht="15.75">
      <c r="A81" s="2" t="s">
        <v>30</v>
      </c>
      <c r="B81" s="4"/>
      <c r="C81" s="2"/>
      <c r="D81" s="2"/>
      <c r="E81" s="2"/>
      <c r="F81" s="2"/>
      <c r="G81" s="2"/>
      <c r="H81" s="12" t="str">
        <f>"&lt;TR&gt;&lt;TD COLSPAN=7&gt;&lt;FONT SIZE=+1&gt;&lt;B&gt;&lt;BR&gt;"&amp;A81&amp;"&lt;/B&gt;&lt;/FONT&gt;"</f>
        <v>&lt;TR&gt;&lt;TD COLSPAN=7&gt;&lt;FONT SIZE=+1&gt;&lt;B&gt;&lt;BR&gt;Ženy 35 a více let:&lt;/B&gt;&lt;/FONT&gt;</v>
      </c>
      <c r="L81" s="13">
        <f>COUNTIF(F:F,F81)</f>
        <v>0</v>
      </c>
    </row>
    <row r="82" spans="1:12" ht="12.75">
      <c r="A82" s="3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3" t="s">
        <v>7</v>
      </c>
      <c r="G82" s="14" t="s">
        <v>40</v>
      </c>
      <c r="H82" s="13" t="s">
        <v>41</v>
      </c>
      <c r="L82" s="13">
        <f>COUNTIF(F:F,F82)</f>
        <v>8</v>
      </c>
    </row>
    <row r="83" spans="1:12" ht="12.75">
      <c r="A83">
        <v>2</v>
      </c>
      <c r="B83">
        <v>1</v>
      </c>
      <c r="C83">
        <v>1971</v>
      </c>
      <c r="D83" t="s">
        <v>53</v>
      </c>
      <c r="E83" t="s">
        <v>55</v>
      </c>
      <c r="F83" s="1">
        <f>TIME(0,I83,J83)</f>
        <v>0.021423611111111112</v>
      </c>
      <c r="G83" s="15">
        <v>10</v>
      </c>
      <c r="H83" s="13" t="str">
        <f>"&lt;TR&gt;&lt;TD&gt;"&amp;A83&amp;"&lt;TD&gt;"&amp;TEXT(B83,"#.")&amp;"&lt;TD&gt;"&amp;C83&amp;"&lt;TD&gt;"&amp;D83&amp;"&lt;TD&gt;"&amp;E83&amp;"&lt;TD&gt;"&amp;TEXT(F83,"mm:ss")&amp;"&lt;TD&gt;"&amp;TEXT(G83,"#.")</f>
        <v>&lt;TR&gt;&lt;TD&gt;2&lt;TD&gt;1.&lt;TD&gt;1971&lt;TD&gt;Sekyrová Ivana&lt;TD&gt;AK Sokolov&lt;TD&gt;30:51&lt;TD&gt;10.</v>
      </c>
      <c r="I83">
        <v>30</v>
      </c>
      <c r="J83">
        <v>51</v>
      </c>
      <c r="L83" s="13">
        <f>COUNTIF(F:F,F83)</f>
        <v>2</v>
      </c>
    </row>
    <row r="84" spans="1:12" ht="12.75">
      <c r="A84">
        <v>5</v>
      </c>
      <c r="B84">
        <v>2</v>
      </c>
      <c r="C84">
        <v>1969</v>
      </c>
      <c r="D84" t="s">
        <v>56</v>
      </c>
      <c r="E84" t="s">
        <v>27</v>
      </c>
      <c r="F84" s="1">
        <v>0.02871527777777778</v>
      </c>
      <c r="G84" s="15">
        <v>35</v>
      </c>
      <c r="H84" s="13" t="str">
        <f>"&lt;TR&gt;&lt;TD&gt;"&amp;A84&amp;"&lt;TD&gt;"&amp;TEXT(B84,"#.")&amp;"&lt;TD&gt;"&amp;C84&amp;"&lt;TD&gt;"&amp;D84&amp;"&lt;TD&gt;"&amp;E84&amp;"&lt;TD&gt;"&amp;TEXT(F84,"mm:ss")&amp;"&lt;TD&gt;"&amp;TEXT(G84,"#.")</f>
        <v>&lt;TR&gt;&lt;TD&gt;5&lt;TD&gt;2.&lt;TD&gt;1969&lt;TD&gt;Kabilová Martina&lt;TD&gt;ACES Karlovy Vary&lt;TD&gt;41:21&lt;TD&gt;35.</v>
      </c>
      <c r="I84">
        <v>50</v>
      </c>
      <c r="J84">
        <v>14</v>
      </c>
      <c r="L84" s="13">
        <f>COUNTIF(F:F,F84)</f>
        <v>1</v>
      </c>
    </row>
    <row r="85" spans="1:12" ht="12.75">
      <c r="A85">
        <v>14</v>
      </c>
      <c r="B85">
        <v>3</v>
      </c>
      <c r="C85">
        <v>1957</v>
      </c>
      <c r="D85" t="s">
        <v>57</v>
      </c>
      <c r="E85" t="s">
        <v>58</v>
      </c>
      <c r="F85" s="1">
        <v>0.028761574074074075</v>
      </c>
      <c r="G85" s="15">
        <v>36</v>
      </c>
      <c r="H85" s="13" t="str">
        <f>"&lt;TR&gt;&lt;TD&gt;"&amp;A85&amp;"&lt;TD&gt;"&amp;TEXT(B85,"#.")&amp;"&lt;TD&gt;"&amp;C85&amp;"&lt;TD&gt;"&amp;D85&amp;"&lt;TD&gt;"&amp;E85&amp;"&lt;TD&gt;"&amp;TEXT(F85,"mm:ss")&amp;"&lt;TD&gt;"&amp;TEXT(G85,"#.")</f>
        <v>&lt;TR&gt;&lt;TD&gt;14&lt;TD&gt;3.&lt;TD&gt;1957&lt;TD&gt;Borecká Alena&lt;TD&gt;Nýřany&lt;TD&gt;41:25&lt;TD&gt;36.</v>
      </c>
      <c r="I85">
        <v>53</v>
      </c>
      <c r="J85">
        <v>32</v>
      </c>
      <c r="L85" s="13">
        <f>COUNTIF(F:F,F85)</f>
        <v>1</v>
      </c>
    </row>
    <row r="86" ht="17.25" customHeight="1">
      <c r="H86" t="str">
        <f>"&lt;TR&gt;&lt;TD COLSPAN=7&gt;&amp;nbsp;"</f>
        <v>&lt;TR&gt;&lt;TD COLSPAN=7&gt;&amp;nbsp;</v>
      </c>
    </row>
    <row r="87" spans="1:8" ht="15.75">
      <c r="A87" s="9" t="s">
        <v>34</v>
      </c>
      <c r="B87" s="10"/>
      <c r="C87" s="9"/>
      <c r="D87" s="9"/>
      <c r="E87" s="9" t="s">
        <v>13</v>
      </c>
      <c r="F87" s="11"/>
      <c r="G87" s="11"/>
      <c r="H87" t="str">
        <f>"&lt;TR&gt;&lt;TD COLSPAN=4 align=center&gt;&lt;FONT SIZE=+1&gt;&lt;I&gt;"&amp;A87&amp;"&lt;/I&gt;&lt;/FONT&gt;&lt;TD COLSPAN=3 align=center&gt;&lt;FONT SIZE=+1&gt;&lt;I&gt;"&amp;E87&amp;"&lt;/I&gt;&lt;/FONT&gt;"</f>
        <v>&lt;TR&gt;&lt;TD COLSPAN=4 align=center&gt;&lt;FONT SIZE=+1&gt;&lt;I&gt;Čížek Milan&lt;/I&gt;&lt;/FONT&gt;&lt;TD COLSPAN=3 align=center&gt;&lt;FONT SIZE=+1&gt;&lt;I&gt;Karel Ganaj&lt;/I&gt;&lt;/FONT&gt;</v>
      </c>
    </row>
    <row r="88" spans="1:8" ht="12.75">
      <c r="A88" s="10" t="s">
        <v>14</v>
      </c>
      <c r="B88" s="10"/>
      <c r="C88" s="10"/>
      <c r="D88" s="10"/>
      <c r="E88" s="10" t="s">
        <v>15</v>
      </c>
      <c r="F88" s="11"/>
      <c r="G88" s="11"/>
      <c r="H88" t="str">
        <f>"&lt;TR&gt;&lt;TD COLSPAN=4 align=center&gt;"&amp;A88&amp;"&lt;TD COLSPAN=3 align=center&gt;"&amp;E88</f>
        <v>&lt;TR&gt;&lt;TD COLSPAN=4 align=center&gt;hlavní rozhodčí&lt;TD COLSPAN=3 align=center&gt;ředitel závodu</v>
      </c>
    </row>
    <row r="89" ht="12.75">
      <c r="H89" t="s">
        <v>24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home</cp:lastModifiedBy>
  <cp:lastPrinted>2011-03-12T13:20:27Z</cp:lastPrinted>
  <dcterms:created xsi:type="dcterms:W3CDTF">2003-03-15T12:58:15Z</dcterms:created>
  <dcterms:modified xsi:type="dcterms:W3CDTF">2011-03-12T16:06:39Z</dcterms:modified>
  <cp:category/>
  <cp:version/>
  <cp:contentType/>
  <cp:contentStatus/>
</cp:coreProperties>
</file>